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codeName="{3D1A710C-6663-3D7B-7F91-EC182F24A4BC}"/>
  <workbookPr codeName="ThisWorkbook"/>
  <mc:AlternateContent xmlns:mc="http://schemas.openxmlformats.org/markup-compatibility/2006">
    <mc:Choice Requires="x15">
      <x15ac:absPath xmlns:x15ac="http://schemas.microsoft.com/office/spreadsheetml/2010/11/ac" url="https://nationalgridplc-my.sharepoint.com/personal/adelle_wainwright_uk_nationalgrid_com/Documents/Desktop/"/>
    </mc:Choice>
  </mc:AlternateContent>
  <xr:revisionPtr revIDLastSave="14" documentId="8_{8D99A8F9-1CC0-4655-BA26-734C9B1EA375}" xr6:coauthVersionLast="36" xr6:coauthVersionMax="36" xr10:uidLastSave="{AF2B9780-5236-41A8-B4E0-3E2870058D36}"/>
  <bookViews>
    <workbookView xWindow="-105" yWindow="-105" windowWidth="23250" windowHeight="12570" tabRatio="922" firstSheet="2" activeTab="2" xr2:uid="{00000000-000D-0000-FFFF-FFFF00000000}"/>
  </bookViews>
  <sheets>
    <sheet name="Cover" sheetId="47" r:id="rId1"/>
    <sheet name="Change Log" sheetId="49" r:id="rId2"/>
    <sheet name="Summary" sheetId="2" r:id="rId3"/>
    <sheet name="Blank" sheetId="7" state="hidden" r:id="rId4"/>
    <sheet name="Guidance" sheetId="1" r:id="rId5"/>
    <sheet name="Full Opt. Considered" sheetId="30" r:id="rId6"/>
    <sheet name="Fixed Data" sheetId="3" r:id="rId7"/>
    <sheet name="Fixed Data (CPIH)" sheetId="46" r:id="rId8"/>
    <sheet name="Risk Register" sheetId="22" r:id="rId9"/>
    <sheet name="Template" sheetId="20" r:id="rId10"/>
    <sheet name="Workings" sheetId="51" r:id="rId11"/>
  </sheets>
  <definedNames>
    <definedName name="InvestmentClass">'Fixed Data'!$E$122:$E$263</definedName>
    <definedName name="OutputList">'Fixed Data'!$G$122:$G$136</definedName>
    <definedName name="RiskIsOutput" hidden="1">FALSE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3" i="30" l="1"/>
  <c r="D12" i="30"/>
  <c r="E159" i="20" l="1"/>
  <c r="E182" i="20"/>
  <c r="F182" i="20" s="1"/>
  <c r="G182" i="20" s="1"/>
  <c r="H182" i="20" s="1"/>
  <c r="I182" i="20" s="1"/>
  <c r="J182" i="20" s="1"/>
  <c r="K182" i="20" s="1"/>
  <c r="L182" i="20" s="1"/>
  <c r="M182" i="20" s="1"/>
  <c r="N182" i="20" s="1"/>
  <c r="O182" i="20" s="1"/>
  <c r="P182" i="20" s="1"/>
  <c r="Q182" i="20" s="1"/>
  <c r="R182" i="20" s="1"/>
  <c r="S182" i="20" s="1"/>
  <c r="T182" i="20" s="1"/>
  <c r="U182" i="20" s="1"/>
  <c r="V182" i="20" s="1"/>
  <c r="W182" i="20" s="1"/>
  <c r="X182" i="20" s="1"/>
  <c r="Y182" i="20" s="1"/>
  <c r="Z182" i="20" s="1"/>
  <c r="AA182" i="20" s="1"/>
  <c r="AB182" i="20" s="1"/>
  <c r="AC182" i="20" s="1"/>
  <c r="AD182" i="20" s="1"/>
  <c r="AE182" i="20" s="1"/>
  <c r="AF182" i="20" s="1"/>
  <c r="AG182" i="20" s="1"/>
  <c r="AH182" i="20" s="1"/>
  <c r="AI182" i="20" s="1"/>
  <c r="AJ182" i="20" s="1"/>
  <c r="AK182" i="20" s="1"/>
  <c r="AL182" i="20" s="1"/>
  <c r="AM182" i="20" s="1"/>
  <c r="AN182" i="20" s="1"/>
  <c r="AO182" i="20" s="1"/>
  <c r="AP182" i="20" s="1"/>
  <c r="AQ182" i="20" s="1"/>
  <c r="AR182" i="20" s="1"/>
  <c r="AS182" i="20" s="1"/>
  <c r="AT182" i="20" s="1"/>
  <c r="AU182" i="20" s="1"/>
  <c r="AV182" i="20" s="1"/>
  <c r="AW182" i="20" s="1"/>
  <c r="AX182" i="20" s="1"/>
  <c r="AY182" i="20" s="1"/>
  <c r="AZ182" i="20" s="1"/>
  <c r="BA182" i="20" s="1"/>
  <c r="BB182" i="20" s="1"/>
  <c r="BC182" i="20" s="1"/>
  <c r="BD182" i="20" s="1"/>
  <c r="BE182" i="20" s="1"/>
  <c r="BF182" i="20" s="1"/>
  <c r="E183" i="20"/>
  <c r="F183" i="20" s="1"/>
  <c r="G183" i="20" s="1"/>
  <c r="H183" i="20" s="1"/>
  <c r="I183" i="20" s="1"/>
  <c r="J183" i="20" s="1"/>
  <c r="K183" i="20" s="1"/>
  <c r="L183" i="20" s="1"/>
  <c r="M183" i="20" s="1"/>
  <c r="N183" i="20" s="1"/>
  <c r="O183" i="20" s="1"/>
  <c r="P183" i="20" s="1"/>
  <c r="Q183" i="20" s="1"/>
  <c r="R183" i="20" s="1"/>
  <c r="S183" i="20" s="1"/>
  <c r="T183" i="20" s="1"/>
  <c r="U183" i="20" s="1"/>
  <c r="V183" i="20" s="1"/>
  <c r="W183" i="20" s="1"/>
  <c r="X183" i="20" s="1"/>
  <c r="Y183" i="20" s="1"/>
  <c r="Z183" i="20" s="1"/>
  <c r="AA183" i="20" s="1"/>
  <c r="AB183" i="20" s="1"/>
  <c r="AC183" i="20" s="1"/>
  <c r="AD183" i="20" s="1"/>
  <c r="AE183" i="20" s="1"/>
  <c r="AF183" i="20" s="1"/>
  <c r="AG183" i="20" s="1"/>
  <c r="AH183" i="20" s="1"/>
  <c r="AI183" i="20" s="1"/>
  <c r="AJ183" i="20" s="1"/>
  <c r="AK183" i="20" s="1"/>
  <c r="AL183" i="20" s="1"/>
  <c r="AM183" i="20" s="1"/>
  <c r="AN183" i="20" s="1"/>
  <c r="AO183" i="20" s="1"/>
  <c r="AP183" i="20" s="1"/>
  <c r="AQ183" i="20" s="1"/>
  <c r="AR183" i="20" s="1"/>
  <c r="AS183" i="20" s="1"/>
  <c r="AT183" i="20" s="1"/>
  <c r="AU183" i="20" s="1"/>
  <c r="AV183" i="20" s="1"/>
  <c r="AW183" i="20" s="1"/>
  <c r="AX183" i="20" s="1"/>
  <c r="AY183" i="20" s="1"/>
  <c r="AZ183" i="20" s="1"/>
  <c r="BA183" i="20" s="1"/>
  <c r="BB183" i="20" s="1"/>
  <c r="BC183" i="20" s="1"/>
  <c r="BD183" i="20" s="1"/>
  <c r="BE183" i="20" s="1"/>
  <c r="BF183" i="20" s="1"/>
  <c r="E72" i="20" l="1"/>
  <c r="F72" i="20"/>
  <c r="G72" i="20"/>
  <c r="H72" i="20"/>
  <c r="I72" i="20"/>
  <c r="J72" i="20"/>
  <c r="K72" i="20"/>
  <c r="L72" i="20"/>
  <c r="M72" i="20"/>
  <c r="N72" i="20"/>
  <c r="O72" i="20"/>
  <c r="P72" i="20"/>
  <c r="Q72" i="20"/>
  <c r="R72" i="20"/>
  <c r="S72" i="20"/>
  <c r="T72" i="20"/>
  <c r="U72" i="20"/>
  <c r="V72" i="20"/>
  <c r="W72" i="20"/>
  <c r="X72" i="20"/>
  <c r="Y72" i="20"/>
  <c r="Z72" i="20"/>
  <c r="AA72" i="20"/>
  <c r="AB72" i="20"/>
  <c r="AC72" i="20"/>
  <c r="AD72" i="20"/>
  <c r="AE72" i="20"/>
  <c r="AF72" i="20"/>
  <c r="AG72" i="20"/>
  <c r="AH72" i="20"/>
  <c r="AI72" i="20"/>
  <c r="AJ72" i="20"/>
  <c r="AK72" i="20"/>
  <c r="AL72" i="20"/>
  <c r="AM72" i="20"/>
  <c r="AN72" i="20"/>
  <c r="AO72" i="20"/>
  <c r="AP72" i="20"/>
  <c r="AQ72" i="20"/>
  <c r="AR72" i="20"/>
  <c r="AS72" i="20"/>
  <c r="AT72" i="20"/>
  <c r="AU72" i="20"/>
  <c r="AV72" i="20"/>
  <c r="AW72" i="20"/>
  <c r="AX72" i="20"/>
  <c r="AY72" i="20"/>
  <c r="AZ72" i="20"/>
  <c r="BA72" i="20"/>
  <c r="BB72" i="20"/>
  <c r="BC72" i="20"/>
  <c r="BD72" i="20"/>
  <c r="BE72" i="20"/>
  <c r="BF72" i="20"/>
  <c r="F6" i="46" l="1"/>
  <c r="F7" i="46"/>
  <c r="F8" i="46"/>
  <c r="F9" i="46"/>
  <c r="F10" i="46"/>
  <c r="F11" i="46"/>
  <c r="F12" i="46"/>
  <c r="F13" i="46"/>
  <c r="F14" i="46"/>
  <c r="F15" i="46"/>
  <c r="F16" i="46"/>
  <c r="F17" i="46"/>
  <c r="F18" i="46"/>
  <c r="F19" i="46"/>
  <c r="F20" i="46"/>
  <c r="F5" i="46"/>
  <c r="E20" i="46"/>
  <c r="E19" i="46"/>
  <c r="E18" i="46"/>
  <c r="E17" i="46"/>
  <c r="E16" i="46"/>
  <c r="E15" i="46"/>
  <c r="E14" i="46"/>
  <c r="E13" i="46"/>
  <c r="E12" i="46"/>
  <c r="E11" i="46"/>
  <c r="E10" i="46"/>
  <c r="E9" i="46"/>
  <c r="E8" i="46"/>
  <c r="E7" i="46"/>
  <c r="E6" i="46"/>
  <c r="E5" i="46"/>
  <c r="F17" i="3" l="1"/>
  <c r="E170" i="20" l="1"/>
  <c r="G170" i="20"/>
  <c r="H170" i="20"/>
  <c r="I170" i="20"/>
  <c r="J170" i="20"/>
  <c r="K170" i="20"/>
  <c r="L170" i="20"/>
  <c r="M170" i="20"/>
  <c r="N170" i="20"/>
  <c r="O170" i="20"/>
  <c r="P170" i="20"/>
  <c r="Q170" i="20"/>
  <c r="R170" i="20"/>
  <c r="S170" i="20"/>
  <c r="T170" i="20"/>
  <c r="U170" i="20"/>
  <c r="V170" i="20"/>
  <c r="W170" i="20"/>
  <c r="X170" i="20"/>
  <c r="Y170" i="20"/>
  <c r="Z170" i="20"/>
  <c r="AA170" i="20"/>
  <c r="AB170" i="20"/>
  <c r="AC170" i="20"/>
  <c r="AD170" i="20"/>
  <c r="AE170" i="20"/>
  <c r="AF170" i="20"/>
  <c r="AG170" i="20"/>
  <c r="AH170" i="20"/>
  <c r="AI170" i="20"/>
  <c r="AJ170" i="20"/>
  <c r="AK170" i="20"/>
  <c r="AL170" i="20"/>
  <c r="AM170" i="20"/>
  <c r="AN170" i="20"/>
  <c r="AO170" i="20"/>
  <c r="AP170" i="20"/>
  <c r="AQ170" i="20"/>
  <c r="AR170" i="20"/>
  <c r="AS170" i="20"/>
  <c r="AT170" i="20"/>
  <c r="AU170" i="20"/>
  <c r="AV170" i="20"/>
  <c r="AW170" i="20"/>
  <c r="AX170" i="20"/>
  <c r="AY170" i="20"/>
  <c r="AZ170" i="20"/>
  <c r="BA170" i="20"/>
  <c r="BB170" i="20"/>
  <c r="BC170" i="20"/>
  <c r="BD170" i="20"/>
  <c r="BE170" i="20"/>
  <c r="BF170" i="20"/>
  <c r="F170" i="20"/>
  <c r="G153" i="20"/>
  <c r="H153" i="20"/>
  <c r="I153" i="20"/>
  <c r="J153" i="20"/>
  <c r="K153" i="20"/>
  <c r="L153" i="20"/>
  <c r="M153" i="20"/>
  <c r="N153" i="20"/>
  <c r="O153" i="20"/>
  <c r="P153" i="20"/>
  <c r="Q153" i="20"/>
  <c r="R153" i="20"/>
  <c r="S153" i="20"/>
  <c r="T153" i="20"/>
  <c r="U153" i="20"/>
  <c r="V153" i="20"/>
  <c r="W153" i="20"/>
  <c r="X153" i="20"/>
  <c r="Y153" i="20"/>
  <c r="Z153" i="20"/>
  <c r="AA153" i="20"/>
  <c r="AB153" i="20"/>
  <c r="AC153" i="20"/>
  <c r="AD153" i="20"/>
  <c r="AE153" i="20"/>
  <c r="AF153" i="20"/>
  <c r="AG153" i="20"/>
  <c r="AH153" i="20"/>
  <c r="AI153" i="20"/>
  <c r="AJ153" i="20"/>
  <c r="AK153" i="20"/>
  <c r="AL153" i="20"/>
  <c r="AM153" i="20"/>
  <c r="AN153" i="20"/>
  <c r="AO153" i="20"/>
  <c r="AP153" i="20"/>
  <c r="AQ153" i="20"/>
  <c r="AR153" i="20"/>
  <c r="AS153" i="20"/>
  <c r="AT153" i="20"/>
  <c r="AU153" i="20"/>
  <c r="AV153" i="20"/>
  <c r="AW153" i="20"/>
  <c r="AX153" i="20"/>
  <c r="AY153" i="20"/>
  <c r="AZ153" i="20"/>
  <c r="BA153" i="20"/>
  <c r="BB153" i="20"/>
  <c r="BC153" i="20"/>
  <c r="BD153" i="20"/>
  <c r="BE153" i="20"/>
  <c r="BF153" i="20"/>
  <c r="F153" i="20"/>
  <c r="G167" i="20"/>
  <c r="H167" i="20" s="1"/>
  <c r="I167" i="20" s="1"/>
  <c r="J167" i="20" s="1"/>
  <c r="K167" i="20" s="1"/>
  <c r="L167" i="20" s="1"/>
  <c r="M167" i="20" s="1"/>
  <c r="N167" i="20" s="1"/>
  <c r="O167" i="20" s="1"/>
  <c r="P167" i="20" s="1"/>
  <c r="Q167" i="20" s="1"/>
  <c r="R167" i="20" s="1"/>
  <c r="S167" i="20" s="1"/>
  <c r="T167" i="20" s="1"/>
  <c r="U167" i="20" s="1"/>
  <c r="V167" i="20" s="1"/>
  <c r="W167" i="20" s="1"/>
  <c r="X167" i="20" s="1"/>
  <c r="Y167" i="20" s="1"/>
  <c r="Z167" i="20" s="1"/>
  <c r="AA167" i="20" s="1"/>
  <c r="AB167" i="20" s="1"/>
  <c r="AC167" i="20" s="1"/>
  <c r="AD167" i="20" s="1"/>
  <c r="AE167" i="20" s="1"/>
  <c r="AF167" i="20" s="1"/>
  <c r="AG167" i="20" s="1"/>
  <c r="AH167" i="20" s="1"/>
  <c r="AI167" i="20" s="1"/>
  <c r="AJ167" i="20" s="1"/>
  <c r="AK167" i="20" s="1"/>
  <c r="AL167" i="20" s="1"/>
  <c r="AM167" i="20" s="1"/>
  <c r="AN167" i="20" s="1"/>
  <c r="AO167" i="20" s="1"/>
  <c r="AP167" i="20" s="1"/>
  <c r="AQ167" i="20" s="1"/>
  <c r="AR167" i="20" s="1"/>
  <c r="AS167" i="20" s="1"/>
  <c r="AT167" i="20" s="1"/>
  <c r="AU167" i="20" s="1"/>
  <c r="AV167" i="20" s="1"/>
  <c r="AW167" i="20" s="1"/>
  <c r="AX167" i="20" s="1"/>
  <c r="AY167" i="20" s="1"/>
  <c r="AZ167" i="20" s="1"/>
  <c r="BA167" i="20" s="1"/>
  <c r="BB167" i="20" s="1"/>
  <c r="BC167" i="20" s="1"/>
  <c r="BD167" i="20" s="1"/>
  <c r="BE167" i="20" s="1"/>
  <c r="BF167" i="20" s="1"/>
  <c r="E153" i="20"/>
  <c r="BG72" i="20"/>
  <c r="BH72" i="20"/>
  <c r="BI72" i="20"/>
  <c r="BJ72" i="20"/>
  <c r="BK72" i="20"/>
  <c r="BL72" i="20"/>
  <c r="BM72" i="20"/>
  <c r="BN72" i="20"/>
  <c r="BO72" i="20"/>
  <c r="BP72" i="20"/>
  <c r="BQ72" i="20"/>
  <c r="BR72" i="20"/>
  <c r="BS72" i="20"/>
  <c r="BT72" i="20"/>
  <c r="BU72" i="20"/>
  <c r="BV72" i="20"/>
  <c r="BW72" i="20"/>
  <c r="BX72" i="20"/>
  <c r="BY72" i="20"/>
  <c r="BZ72" i="20"/>
  <c r="CA72" i="20"/>
  <c r="CB72" i="20"/>
  <c r="CC72" i="20"/>
  <c r="CD72" i="20"/>
  <c r="CE72" i="20"/>
  <c r="CF72" i="20"/>
  <c r="CG72" i="20"/>
  <c r="CH72" i="20"/>
  <c r="BF62" i="20" l="1"/>
  <c r="BG62" i="20"/>
  <c r="BH62" i="20"/>
  <c r="BI62" i="20"/>
  <c r="BJ62" i="20"/>
  <c r="BK62" i="20"/>
  <c r="BL62" i="20"/>
  <c r="BM62" i="20"/>
  <c r="BN62" i="20"/>
  <c r="BO62" i="20"/>
  <c r="BP62" i="20"/>
  <c r="BQ62" i="20"/>
  <c r="BR62" i="20"/>
  <c r="BS62" i="20"/>
  <c r="BT62" i="20"/>
  <c r="BU62" i="20"/>
  <c r="BV62" i="20"/>
  <c r="BW62" i="20"/>
  <c r="BX62" i="20"/>
  <c r="BY62" i="20"/>
  <c r="BZ62" i="20"/>
  <c r="CA62" i="20"/>
  <c r="CB62" i="20"/>
  <c r="CC62" i="20"/>
  <c r="CD62" i="20"/>
  <c r="CE62" i="20"/>
  <c r="CF62" i="20"/>
  <c r="CG62" i="20"/>
  <c r="CH62" i="20"/>
  <c r="BF88" i="20"/>
  <c r="BG88" i="20"/>
  <c r="BH88" i="20"/>
  <c r="BH89" i="20" s="1"/>
  <c r="BI88" i="20"/>
  <c r="BI89" i="20" s="1"/>
  <c r="BJ88" i="20"/>
  <c r="BK88" i="20"/>
  <c r="BK89" i="20" s="1"/>
  <c r="BL88" i="20"/>
  <c r="BM88" i="20"/>
  <c r="BN88" i="20"/>
  <c r="BO88" i="20"/>
  <c r="BP88" i="20"/>
  <c r="BP89" i="20" s="1"/>
  <c r="BQ88" i="20"/>
  <c r="BQ89" i="20" s="1"/>
  <c r="BR88" i="20"/>
  <c r="BS88" i="20"/>
  <c r="BS89" i="20" s="1"/>
  <c r="BT88" i="20"/>
  <c r="BU88" i="20"/>
  <c r="BV88" i="20"/>
  <c r="BW88" i="20"/>
  <c r="BX88" i="20"/>
  <c r="BX89" i="20" s="1"/>
  <c r="BY88" i="20"/>
  <c r="BY89" i="20" s="1"/>
  <c r="BZ88" i="20"/>
  <c r="CA88" i="20"/>
  <c r="CA89" i="20" s="1"/>
  <c r="CB88" i="20"/>
  <c r="CC88" i="20"/>
  <c r="CD88" i="20"/>
  <c r="CE88" i="20"/>
  <c r="CF88" i="20"/>
  <c r="CG88" i="20"/>
  <c r="CG89" i="20" s="1"/>
  <c r="CH88" i="20"/>
  <c r="BN89" i="20"/>
  <c r="BF90" i="20"/>
  <c r="BG90" i="20"/>
  <c r="BH90" i="20"/>
  <c r="BI90" i="20"/>
  <c r="BJ90" i="20"/>
  <c r="BK90" i="20"/>
  <c r="BL90" i="20"/>
  <c r="BM90" i="20"/>
  <c r="BN90" i="20"/>
  <c r="BO90" i="20"/>
  <c r="BP90" i="20"/>
  <c r="BQ90" i="20"/>
  <c r="BR90" i="20"/>
  <c r="BS90" i="20"/>
  <c r="BT90" i="20"/>
  <c r="BU90" i="20"/>
  <c r="BV90" i="20"/>
  <c r="BW90" i="20"/>
  <c r="BX90" i="20"/>
  <c r="BY90" i="20"/>
  <c r="BZ90" i="20"/>
  <c r="CA90" i="20"/>
  <c r="CB90" i="20"/>
  <c r="CC90" i="20"/>
  <c r="CD90" i="20"/>
  <c r="CE90" i="20"/>
  <c r="CF90" i="20"/>
  <c r="CG90" i="20"/>
  <c r="CH90" i="20"/>
  <c r="BG153" i="20"/>
  <c r="BH153" i="20"/>
  <c r="BI153" i="20"/>
  <c r="BJ153" i="20"/>
  <c r="BK153" i="20"/>
  <c r="BL153" i="20"/>
  <c r="BM153" i="20"/>
  <c r="BN153" i="20"/>
  <c r="BO153" i="20"/>
  <c r="BP153" i="20"/>
  <c r="BQ153" i="20"/>
  <c r="BR153" i="20"/>
  <c r="BS153" i="20"/>
  <c r="BT153" i="20"/>
  <c r="BU153" i="20"/>
  <c r="BV153" i="20"/>
  <c r="BW153" i="20"/>
  <c r="BX153" i="20"/>
  <c r="BY153" i="20"/>
  <c r="BZ153" i="20"/>
  <c r="CA153" i="20"/>
  <c r="CB153" i="20"/>
  <c r="CC153" i="20"/>
  <c r="CD153" i="20"/>
  <c r="CE153" i="20"/>
  <c r="CF153" i="20"/>
  <c r="CG153" i="20"/>
  <c r="CH153" i="20"/>
  <c r="BF159" i="20"/>
  <c r="BG159" i="20"/>
  <c r="BH159" i="20"/>
  <c r="BI159" i="20"/>
  <c r="BJ159" i="20"/>
  <c r="BK159" i="20"/>
  <c r="BL159" i="20"/>
  <c r="BM159" i="20"/>
  <c r="BN159" i="20"/>
  <c r="BO159" i="20"/>
  <c r="BP159" i="20"/>
  <c r="BQ159" i="20"/>
  <c r="BR159" i="20"/>
  <c r="BS159" i="20"/>
  <c r="BT159" i="20"/>
  <c r="BU159" i="20"/>
  <c r="BV159" i="20"/>
  <c r="BW159" i="20"/>
  <c r="BX159" i="20"/>
  <c r="BY159" i="20"/>
  <c r="BZ159" i="20"/>
  <c r="CA159" i="20"/>
  <c r="CB159" i="20"/>
  <c r="CC159" i="20"/>
  <c r="CD159" i="20"/>
  <c r="CE159" i="20"/>
  <c r="CF159" i="20"/>
  <c r="CG159" i="20"/>
  <c r="CH159" i="20"/>
  <c r="BG169" i="20"/>
  <c r="BH169" i="20"/>
  <c r="BI169" i="20"/>
  <c r="BJ169" i="20"/>
  <c r="BK169" i="20"/>
  <c r="BL169" i="20"/>
  <c r="BM169" i="20"/>
  <c r="BN169" i="20"/>
  <c r="BO169" i="20"/>
  <c r="BP169" i="20"/>
  <c r="BQ169" i="20"/>
  <c r="BR169" i="20"/>
  <c r="BS169" i="20"/>
  <c r="BT169" i="20"/>
  <c r="BU169" i="20"/>
  <c r="BV169" i="20"/>
  <c r="BW169" i="20"/>
  <c r="BX169" i="20"/>
  <c r="BY169" i="20"/>
  <c r="BZ169" i="20"/>
  <c r="CA169" i="20"/>
  <c r="CB169" i="20"/>
  <c r="CC169" i="20"/>
  <c r="CD169" i="20"/>
  <c r="CE169" i="20"/>
  <c r="CF169" i="20"/>
  <c r="CG169" i="20"/>
  <c r="CH169" i="20"/>
  <c r="BG171" i="20"/>
  <c r="BH171" i="20"/>
  <c r="BI171" i="20"/>
  <c r="BJ171" i="20"/>
  <c r="BK171" i="20"/>
  <c r="BL171" i="20"/>
  <c r="BM171" i="20"/>
  <c r="BN171" i="20"/>
  <c r="BO171" i="20"/>
  <c r="BP171" i="20"/>
  <c r="BQ171" i="20"/>
  <c r="BR171" i="20"/>
  <c r="BS171" i="20"/>
  <c r="BT171" i="20"/>
  <c r="BU171" i="20"/>
  <c r="BV171" i="20"/>
  <c r="BW171" i="20"/>
  <c r="BX171" i="20"/>
  <c r="BY171" i="20"/>
  <c r="BZ171" i="20"/>
  <c r="CA171" i="20"/>
  <c r="CB171" i="20"/>
  <c r="CC171" i="20"/>
  <c r="CD171" i="20"/>
  <c r="CE171" i="20"/>
  <c r="CF171" i="20"/>
  <c r="CG171" i="20"/>
  <c r="CH171" i="20"/>
  <c r="BG173" i="20"/>
  <c r="BH173" i="20"/>
  <c r="BI173" i="20"/>
  <c r="BJ173" i="20"/>
  <c r="BK173" i="20"/>
  <c r="BL173" i="20"/>
  <c r="BM173" i="20"/>
  <c r="BN173" i="20"/>
  <c r="BO173" i="20"/>
  <c r="BP173" i="20"/>
  <c r="BQ173" i="20"/>
  <c r="BR173" i="20"/>
  <c r="BS173" i="20"/>
  <c r="BT173" i="20"/>
  <c r="BU173" i="20"/>
  <c r="BV173" i="20"/>
  <c r="BW173" i="20"/>
  <c r="BX173" i="20"/>
  <c r="BY173" i="20"/>
  <c r="BZ173" i="20"/>
  <c r="CA173" i="20"/>
  <c r="CB173" i="20"/>
  <c r="CC173" i="20"/>
  <c r="CD173" i="20"/>
  <c r="CE173" i="20"/>
  <c r="CF173" i="20"/>
  <c r="CG173" i="20"/>
  <c r="CH173" i="20"/>
  <c r="BG175" i="20"/>
  <c r="BH175" i="20"/>
  <c r="BI175" i="20"/>
  <c r="BJ175" i="20"/>
  <c r="BK175" i="20"/>
  <c r="BL175" i="20"/>
  <c r="BM175" i="20"/>
  <c r="BN175" i="20"/>
  <c r="BO175" i="20"/>
  <c r="BP175" i="20"/>
  <c r="BQ175" i="20"/>
  <c r="BR175" i="20"/>
  <c r="BS175" i="20"/>
  <c r="BT175" i="20"/>
  <c r="BU175" i="20"/>
  <c r="BV175" i="20"/>
  <c r="BW175" i="20"/>
  <c r="BX175" i="20"/>
  <c r="BY175" i="20"/>
  <c r="BZ175" i="20"/>
  <c r="CA175" i="20"/>
  <c r="CB175" i="20"/>
  <c r="CC175" i="20"/>
  <c r="CD175" i="20"/>
  <c r="CE175" i="20"/>
  <c r="CF175" i="20"/>
  <c r="CG175" i="20"/>
  <c r="CH175" i="20"/>
  <c r="BG182" i="20"/>
  <c r="BH182" i="20"/>
  <c r="BI182" i="20"/>
  <c r="BJ182" i="20"/>
  <c r="BK182" i="20"/>
  <c r="BL182" i="20"/>
  <c r="BM182" i="20"/>
  <c r="BN182" i="20"/>
  <c r="BO182" i="20"/>
  <c r="BP182" i="20"/>
  <c r="BQ182" i="20"/>
  <c r="BR182" i="20"/>
  <c r="BS182" i="20"/>
  <c r="BT182" i="20"/>
  <c r="BU182" i="20"/>
  <c r="BV182" i="20"/>
  <c r="BW182" i="20"/>
  <c r="BX182" i="20"/>
  <c r="BY182" i="20"/>
  <c r="BZ182" i="20"/>
  <c r="CA182" i="20"/>
  <c r="CB182" i="20"/>
  <c r="CC182" i="20"/>
  <c r="CD182" i="20"/>
  <c r="CE182" i="20"/>
  <c r="CF182" i="20"/>
  <c r="CG182" i="20"/>
  <c r="CH182" i="20"/>
  <c r="BG183" i="20"/>
  <c r="BH183" i="20"/>
  <c r="BI183" i="20"/>
  <c r="BJ183" i="20"/>
  <c r="BK183" i="20"/>
  <c r="BL183" i="20"/>
  <c r="BM183" i="20"/>
  <c r="BN183" i="20"/>
  <c r="BO183" i="20"/>
  <c r="BP183" i="20"/>
  <c r="BQ183" i="20"/>
  <c r="BR183" i="20"/>
  <c r="BS183" i="20"/>
  <c r="BT183" i="20"/>
  <c r="BU183" i="20"/>
  <c r="BV183" i="20"/>
  <c r="BW183" i="20"/>
  <c r="BX183" i="20"/>
  <c r="BY183" i="20"/>
  <c r="BZ183" i="20"/>
  <c r="CA183" i="20"/>
  <c r="CB183" i="20"/>
  <c r="CC183" i="20"/>
  <c r="CD183" i="20"/>
  <c r="CE183" i="20"/>
  <c r="CF183" i="20"/>
  <c r="CG183" i="20"/>
  <c r="CH183" i="20"/>
  <c r="BE62" i="20"/>
  <c r="BE88" i="20"/>
  <c r="BE90" i="20"/>
  <c r="BE159" i="20"/>
  <c r="BE89" i="20" l="1"/>
  <c r="CC89" i="20"/>
  <c r="BF89" i="20"/>
  <c r="CE89" i="20"/>
  <c r="BW89" i="20"/>
  <c r="BO89" i="20"/>
  <c r="BG89" i="20"/>
  <c r="BK91" i="20"/>
  <c r="BK92" i="20" s="1"/>
  <c r="CD89" i="20"/>
  <c r="BV89" i="20"/>
  <c r="CG91" i="20"/>
  <c r="CG92" i="20" s="1"/>
  <c r="BY91" i="20"/>
  <c r="BY92" i="20" s="1"/>
  <c r="BQ91" i="20"/>
  <c r="BQ92" i="20" s="1"/>
  <c r="BI91" i="20"/>
  <c r="BI92" i="20" s="1"/>
  <c r="BG91" i="20"/>
  <c r="CF89" i="20"/>
  <c r="BU89" i="20"/>
  <c r="BM89" i="20"/>
  <c r="CB89" i="20"/>
  <c r="BT89" i="20"/>
  <c r="BL89" i="20"/>
  <c r="BF91" i="20"/>
  <c r="CD91" i="20"/>
  <c r="CD92" i="20" s="1"/>
  <c r="BV91" i="20"/>
  <c r="BV92" i="20" s="1"/>
  <c r="BN91" i="20"/>
  <c r="BN92" i="20" s="1"/>
  <c r="CB91" i="20"/>
  <c r="BW91" i="20"/>
  <c r="BW92" i="20" s="1"/>
  <c r="BL91" i="20"/>
  <c r="BE91" i="20"/>
  <c r="BG92" i="20"/>
  <c r="BT91" i="20"/>
  <c r="BT92" i="20" s="1"/>
  <c r="BU91" i="20"/>
  <c r="BU92" i="20" s="1"/>
  <c r="CE91" i="20"/>
  <c r="CE92" i="20" s="1"/>
  <c r="BM91" i="20"/>
  <c r="BM92" i="20" s="1"/>
  <c r="BO91" i="20"/>
  <c r="BO92" i="20" s="1"/>
  <c r="CC91" i="20"/>
  <c r="CC92" i="20" s="1"/>
  <c r="CF91" i="20"/>
  <c r="CF92" i="20" s="1"/>
  <c r="BX91" i="20"/>
  <c r="BP91" i="20"/>
  <c r="BP92" i="20" s="1"/>
  <c r="BH91" i="20"/>
  <c r="BH92" i="20" s="1"/>
  <c r="BF92" i="20"/>
  <c r="CH89" i="20"/>
  <c r="BZ89" i="20"/>
  <c r="BR89" i="20"/>
  <c r="BJ89" i="20"/>
  <c r="CA91" i="20"/>
  <c r="BS91" i="20"/>
  <c r="BS92" i="20" s="1"/>
  <c r="G81" i="3"/>
  <c r="BH167" i="20" s="1"/>
  <c r="G82" i="3"/>
  <c r="BI167" i="20" s="1"/>
  <c r="G83" i="3"/>
  <c r="BJ167" i="20" s="1"/>
  <c r="G84" i="3"/>
  <c r="BK167" i="20" s="1"/>
  <c r="G85" i="3"/>
  <c r="BL167" i="20" s="1"/>
  <c r="G86" i="3"/>
  <c r="BM167" i="20" s="1"/>
  <c r="G87" i="3"/>
  <c r="BN167" i="20" s="1"/>
  <c r="G88" i="3"/>
  <c r="BO167" i="20" s="1"/>
  <c r="G89" i="3"/>
  <c r="BP167" i="20" s="1"/>
  <c r="G90" i="3"/>
  <c r="BQ167" i="20" s="1"/>
  <c r="G91" i="3"/>
  <c r="BR167" i="20" s="1"/>
  <c r="G92" i="3"/>
  <c r="BS167" i="20" s="1"/>
  <c r="G93" i="3"/>
  <c r="BT167" i="20" s="1"/>
  <c r="G94" i="3"/>
  <c r="BU167" i="20" s="1"/>
  <c r="G95" i="3"/>
  <c r="BV167" i="20" s="1"/>
  <c r="G96" i="3"/>
  <c r="BW167" i="20" s="1"/>
  <c r="G97" i="3"/>
  <c r="BX167" i="20" s="1"/>
  <c r="G98" i="3"/>
  <c r="BY167" i="20" s="1"/>
  <c r="G99" i="3"/>
  <c r="BZ167" i="20" s="1"/>
  <c r="G100" i="3"/>
  <c r="CA167" i="20" s="1"/>
  <c r="G101" i="3"/>
  <c r="CB167" i="20" s="1"/>
  <c r="G102" i="3"/>
  <c r="CC167" i="20" s="1"/>
  <c r="G103" i="3"/>
  <c r="CD167" i="20" s="1"/>
  <c r="G104" i="3"/>
  <c r="CE167" i="20" s="1"/>
  <c r="G105" i="3"/>
  <c r="CF167" i="20" s="1"/>
  <c r="G106" i="3"/>
  <c r="CG167" i="20" s="1"/>
  <c r="G107" i="3"/>
  <c r="CH167" i="20" s="1"/>
  <c r="BE92" i="20" l="1"/>
  <c r="BF144" i="20"/>
  <c r="BJ91" i="20"/>
  <c r="BZ91" i="20"/>
  <c r="CH91" i="20"/>
  <c r="BR91" i="20"/>
  <c r="BX92" i="20"/>
  <c r="CB92" i="20"/>
  <c r="BL92" i="20"/>
  <c r="CA92" i="20"/>
  <c r="BD159" i="20"/>
  <c r="BC159" i="20"/>
  <c r="BB159" i="20"/>
  <c r="BA159" i="20"/>
  <c r="AZ159" i="20"/>
  <c r="AY159" i="20"/>
  <c r="AX159" i="20"/>
  <c r="AW159" i="20"/>
  <c r="AV159" i="20"/>
  <c r="AU159" i="20"/>
  <c r="AT159" i="20"/>
  <c r="AS159" i="20"/>
  <c r="AR159" i="20"/>
  <c r="AQ159" i="20"/>
  <c r="AP159" i="20"/>
  <c r="AO159" i="20"/>
  <c r="AN159" i="20"/>
  <c r="AM159" i="20"/>
  <c r="AL159" i="20"/>
  <c r="AK159" i="20"/>
  <c r="AJ159" i="20"/>
  <c r="AI159" i="20"/>
  <c r="AH159" i="20"/>
  <c r="AG159" i="20"/>
  <c r="AF159" i="20"/>
  <c r="AE159" i="20"/>
  <c r="AD159" i="20"/>
  <c r="AC159" i="20"/>
  <c r="AB159" i="20"/>
  <c r="AA159" i="20"/>
  <c r="Z159" i="20"/>
  <c r="Y159" i="20"/>
  <c r="X159" i="20"/>
  <c r="W159" i="20"/>
  <c r="V159" i="20"/>
  <c r="U159" i="20"/>
  <c r="T159" i="20"/>
  <c r="S159" i="20"/>
  <c r="R159" i="20"/>
  <c r="Q159" i="20"/>
  <c r="P159" i="20"/>
  <c r="O159" i="20"/>
  <c r="N159" i="20"/>
  <c r="M159" i="20"/>
  <c r="L159" i="20"/>
  <c r="K159" i="20"/>
  <c r="J159" i="20"/>
  <c r="I159" i="20"/>
  <c r="H159" i="20"/>
  <c r="G159" i="20"/>
  <c r="F159" i="20"/>
  <c r="G145" i="20"/>
  <c r="F145" i="20"/>
  <c r="E145" i="20"/>
  <c r="CH92" i="20" l="1"/>
  <c r="BZ92" i="20"/>
  <c r="BR92" i="20"/>
  <c r="BJ92" i="20"/>
  <c r="E28" i="46" l="1"/>
  <c r="E29" i="46"/>
  <c r="E30" i="46"/>
  <c r="E31" i="46"/>
  <c r="E32" i="46"/>
  <c r="E33" i="46"/>
  <c r="E34" i="46"/>
  <c r="E35" i="46"/>
  <c r="E36" i="46"/>
  <c r="E37" i="46"/>
  <c r="E38" i="46"/>
  <c r="E39" i="46"/>
  <c r="E40" i="46"/>
  <c r="E41" i="46"/>
  <c r="E42" i="46"/>
  <c r="E43" i="46"/>
  <c r="E44" i="46"/>
  <c r="E45" i="46"/>
  <c r="E46" i="46"/>
  <c r="E47" i="46"/>
  <c r="E48" i="46"/>
  <c r="E49" i="46"/>
  <c r="E50" i="46"/>
  <c r="E51" i="46"/>
  <c r="E52" i="46"/>
  <c r="E53" i="46"/>
  <c r="E54" i="46"/>
  <c r="E55" i="46"/>
  <c r="E56" i="46"/>
  <c r="E57" i="46"/>
  <c r="E58" i="46"/>
  <c r="E59" i="46"/>
  <c r="E60" i="46"/>
  <c r="E61" i="46"/>
  <c r="E62" i="46"/>
  <c r="E63" i="46"/>
  <c r="E64" i="46"/>
  <c r="E65" i="46"/>
  <c r="E66" i="46"/>
  <c r="E67" i="46"/>
  <c r="E68" i="46"/>
  <c r="E69" i="46"/>
  <c r="E70" i="46"/>
  <c r="E71" i="46"/>
  <c r="E72" i="46"/>
  <c r="E73" i="46"/>
  <c r="E74" i="46"/>
  <c r="I88" i="3" l="1"/>
  <c r="I96" i="3"/>
  <c r="I104" i="3"/>
  <c r="F83" i="3"/>
  <c r="F87" i="3"/>
  <c r="F91" i="3"/>
  <c r="F99" i="3"/>
  <c r="F103" i="3"/>
  <c r="I102" i="3"/>
  <c r="F94" i="3"/>
  <c r="F102" i="3"/>
  <c r="I81" i="3"/>
  <c r="I89" i="3"/>
  <c r="I97" i="3"/>
  <c r="I105" i="3"/>
  <c r="F92" i="3"/>
  <c r="F100" i="3"/>
  <c r="I94" i="3"/>
  <c r="F90" i="3"/>
  <c r="F98" i="3"/>
  <c r="I82" i="3"/>
  <c r="I90" i="3"/>
  <c r="I98" i="3"/>
  <c r="I106" i="3"/>
  <c r="F84" i="3"/>
  <c r="F88" i="3"/>
  <c r="F96" i="3"/>
  <c r="F104" i="3"/>
  <c r="F82" i="3"/>
  <c r="F106" i="3"/>
  <c r="I83" i="3"/>
  <c r="I91" i="3"/>
  <c r="I99" i="3"/>
  <c r="I107" i="3"/>
  <c r="F89" i="3"/>
  <c r="F101" i="3"/>
  <c r="I86" i="3"/>
  <c r="I84" i="3"/>
  <c r="I92" i="3"/>
  <c r="I100" i="3"/>
  <c r="F81" i="3"/>
  <c r="F85" i="3"/>
  <c r="F93" i="3"/>
  <c r="F97" i="3"/>
  <c r="F105" i="3"/>
  <c r="I85" i="3"/>
  <c r="I93" i="3"/>
  <c r="I101" i="3"/>
  <c r="F86" i="3"/>
  <c r="I87" i="3"/>
  <c r="I95" i="3"/>
  <c r="I103" i="3"/>
  <c r="F95" i="3"/>
  <c r="F107" i="3"/>
  <c r="E13" i="3"/>
  <c r="E12" i="3"/>
  <c r="E160" i="20" l="1"/>
  <c r="BH160" i="20"/>
  <c r="BP160" i="20"/>
  <c r="BX160" i="20"/>
  <c r="CF160" i="20"/>
  <c r="BI160" i="20"/>
  <c r="BQ160" i="20"/>
  <c r="BY160" i="20"/>
  <c r="CG160" i="20"/>
  <c r="BJ160" i="20"/>
  <c r="BR160" i="20"/>
  <c r="BZ160" i="20"/>
  <c r="CH160" i="20"/>
  <c r="BK160" i="20"/>
  <c r="BS160" i="20"/>
  <c r="CA160" i="20"/>
  <c r="BL160" i="20"/>
  <c r="BT160" i="20"/>
  <c r="CB160" i="20"/>
  <c r="BM160" i="20"/>
  <c r="BU160" i="20"/>
  <c r="CC160" i="20"/>
  <c r="BG160" i="20"/>
  <c r="BO160" i="20"/>
  <c r="BW160" i="20"/>
  <c r="CE160" i="20"/>
  <c r="BF160" i="20"/>
  <c r="BN160" i="20"/>
  <c r="BV160" i="20"/>
  <c r="BE160" i="20"/>
  <c r="CD160" i="20"/>
  <c r="AX160" i="20"/>
  <c r="AP160" i="20"/>
  <c r="AH160" i="20"/>
  <c r="Z160" i="20"/>
  <c r="R160" i="20"/>
  <c r="J160" i="20"/>
  <c r="S160" i="20"/>
  <c r="AW160" i="20"/>
  <c r="AO160" i="20"/>
  <c r="AG160" i="20"/>
  <c r="Y160" i="20"/>
  <c r="Q160" i="20"/>
  <c r="I160" i="20"/>
  <c r="K160" i="20"/>
  <c r="BD160" i="20"/>
  <c r="AV160" i="20"/>
  <c r="AN160" i="20"/>
  <c r="AF160" i="20"/>
  <c r="X160" i="20"/>
  <c r="P160" i="20"/>
  <c r="H160" i="20"/>
  <c r="V160" i="20"/>
  <c r="AA160" i="20"/>
  <c r="BC160" i="20"/>
  <c r="AU160" i="20"/>
  <c r="AM160" i="20"/>
  <c r="AE160" i="20"/>
  <c r="W160" i="20"/>
  <c r="O160" i="20"/>
  <c r="G160" i="20"/>
  <c r="F160" i="20"/>
  <c r="AQ160" i="20"/>
  <c r="BB160" i="20"/>
  <c r="AT160" i="20"/>
  <c r="AL160" i="20"/>
  <c r="AD160" i="20"/>
  <c r="N160" i="20"/>
  <c r="BA160" i="20"/>
  <c r="AS160" i="20"/>
  <c r="AK160" i="20"/>
  <c r="AC160" i="20"/>
  <c r="U160" i="20"/>
  <c r="M160" i="20"/>
  <c r="AI160" i="20"/>
  <c r="AZ160" i="20"/>
  <c r="AR160" i="20"/>
  <c r="AJ160" i="20"/>
  <c r="AB160" i="20"/>
  <c r="T160" i="20"/>
  <c r="L160" i="20"/>
  <c r="AY160" i="20"/>
  <c r="E161" i="20"/>
  <c r="BK161" i="20"/>
  <c r="BS161" i="20"/>
  <c r="CA161" i="20"/>
  <c r="BL161" i="20"/>
  <c r="BT161" i="20"/>
  <c r="CB161" i="20"/>
  <c r="BM161" i="20"/>
  <c r="BU161" i="20"/>
  <c r="CC161" i="20"/>
  <c r="BF161" i="20"/>
  <c r="BN161" i="20"/>
  <c r="BV161" i="20"/>
  <c r="CD161" i="20"/>
  <c r="BG161" i="20"/>
  <c r="BO161" i="20"/>
  <c r="BO181" i="20" s="1"/>
  <c r="BO185" i="20" s="1"/>
  <c r="BW161" i="20"/>
  <c r="CE161" i="20"/>
  <c r="CE181" i="20" s="1"/>
  <c r="CE185" i="20" s="1"/>
  <c r="BH161" i="20"/>
  <c r="BP161" i="20"/>
  <c r="BX161" i="20"/>
  <c r="CF161" i="20"/>
  <c r="BJ161" i="20"/>
  <c r="BR161" i="20"/>
  <c r="BZ161" i="20"/>
  <c r="CH161" i="20"/>
  <c r="BE161" i="20"/>
  <c r="CG161" i="20"/>
  <c r="BI161" i="20"/>
  <c r="BY161" i="20"/>
  <c r="BQ161" i="20"/>
  <c r="BC161" i="20"/>
  <c r="AU161" i="20"/>
  <c r="AM161" i="20"/>
  <c r="AE161" i="20"/>
  <c r="W161" i="20"/>
  <c r="O161" i="20"/>
  <c r="G161" i="20"/>
  <c r="P161" i="20"/>
  <c r="BB161" i="20"/>
  <c r="AT161" i="20"/>
  <c r="AL161" i="20"/>
  <c r="AD161" i="20"/>
  <c r="V161" i="20"/>
  <c r="N161" i="20"/>
  <c r="F161" i="20"/>
  <c r="AV161" i="20"/>
  <c r="H161" i="20"/>
  <c r="BA161" i="20"/>
  <c r="AS161" i="20"/>
  <c r="AK161" i="20"/>
  <c r="AC161" i="20"/>
  <c r="U161" i="20"/>
  <c r="M161" i="20"/>
  <c r="AN161" i="20"/>
  <c r="AZ161" i="20"/>
  <c r="AR161" i="20"/>
  <c r="AJ161" i="20"/>
  <c r="AB161" i="20"/>
  <c r="T161" i="20"/>
  <c r="L161" i="20"/>
  <c r="X161" i="20"/>
  <c r="AY161" i="20"/>
  <c r="AQ161" i="20"/>
  <c r="AI161" i="20"/>
  <c r="AA161" i="20"/>
  <c r="S161" i="20"/>
  <c r="K161" i="20"/>
  <c r="AX161" i="20"/>
  <c r="AP161" i="20"/>
  <c r="AH161" i="20"/>
  <c r="Z161" i="20"/>
  <c r="R161" i="20"/>
  <c r="J161" i="20"/>
  <c r="AF161" i="20"/>
  <c r="AW161" i="20"/>
  <c r="AO161" i="20"/>
  <c r="AG161" i="20"/>
  <c r="Y161" i="20"/>
  <c r="Q161" i="20"/>
  <c r="I161" i="20"/>
  <c r="BD161"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V90" i="20"/>
  <c r="U90" i="20"/>
  <c r="T90" i="20"/>
  <c r="S90" i="20"/>
  <c r="R90" i="20"/>
  <c r="Q90" i="20"/>
  <c r="P90" i="20"/>
  <c r="O90" i="20"/>
  <c r="N90" i="20"/>
  <c r="M90" i="20"/>
  <c r="L90" i="20"/>
  <c r="K90" i="20"/>
  <c r="J90" i="20"/>
  <c r="I90" i="20"/>
  <c r="H90" i="20"/>
  <c r="G90" i="20"/>
  <c r="F90" i="20"/>
  <c r="E90"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V88" i="20"/>
  <c r="U88" i="20"/>
  <c r="T88" i="20"/>
  <c r="S88" i="20"/>
  <c r="R88" i="20"/>
  <c r="Q88" i="20"/>
  <c r="P88" i="20"/>
  <c r="O88" i="20"/>
  <c r="N88" i="20"/>
  <c r="M88" i="20"/>
  <c r="L88" i="20"/>
  <c r="K88" i="20"/>
  <c r="J88" i="20"/>
  <c r="I88" i="20"/>
  <c r="H88" i="20"/>
  <c r="G88" i="20"/>
  <c r="F88" i="20"/>
  <c r="E88" i="20"/>
  <c r="BD62" i="20"/>
  <c r="BD89" i="20" s="1"/>
  <c r="BC62" i="20"/>
  <c r="BC89" i="20" s="1"/>
  <c r="BB62" i="20"/>
  <c r="BB89" i="20" s="1"/>
  <c r="BA62" i="20"/>
  <c r="BA89" i="20" s="1"/>
  <c r="AZ62" i="20"/>
  <c r="AZ89" i="20" s="1"/>
  <c r="AY62" i="20"/>
  <c r="AY89" i="20" s="1"/>
  <c r="AX62" i="20"/>
  <c r="AX89" i="20" s="1"/>
  <c r="AW62" i="20"/>
  <c r="AW89" i="20" s="1"/>
  <c r="AV62" i="20"/>
  <c r="AV89" i="20" s="1"/>
  <c r="AU62" i="20"/>
  <c r="AU89" i="20" s="1"/>
  <c r="AT62" i="20"/>
  <c r="AT89" i="20" s="1"/>
  <c r="AS62" i="20"/>
  <c r="AS89" i="20" s="1"/>
  <c r="AR62" i="20"/>
  <c r="AR89" i="20" s="1"/>
  <c r="AQ62" i="20"/>
  <c r="AQ89" i="20" s="1"/>
  <c r="AP62" i="20"/>
  <c r="AP89" i="20" s="1"/>
  <c r="AO62" i="20"/>
  <c r="AO89" i="20" s="1"/>
  <c r="AN62" i="20"/>
  <c r="AN89" i="20" s="1"/>
  <c r="AM62" i="20"/>
  <c r="AM89" i="20" s="1"/>
  <c r="AL62" i="20"/>
  <c r="AL89" i="20" s="1"/>
  <c r="AK62" i="20"/>
  <c r="AK89" i="20" s="1"/>
  <c r="AJ62" i="20"/>
  <c r="AJ89" i="20" s="1"/>
  <c r="AI62" i="20"/>
  <c r="AI89" i="20" s="1"/>
  <c r="AH62" i="20"/>
  <c r="AH89" i="20" s="1"/>
  <c r="AG62" i="20"/>
  <c r="AG89" i="20" s="1"/>
  <c r="AF62" i="20"/>
  <c r="AF89" i="20" s="1"/>
  <c r="AE62" i="20"/>
  <c r="AE89" i="20" s="1"/>
  <c r="AD62" i="20"/>
  <c r="AD89" i="20" s="1"/>
  <c r="AC62" i="20"/>
  <c r="AC89" i="20" s="1"/>
  <c r="AB62" i="20"/>
  <c r="AB89" i="20" s="1"/>
  <c r="AA62" i="20"/>
  <c r="AA89" i="20" s="1"/>
  <c r="Z62" i="20"/>
  <c r="Z89" i="20" s="1"/>
  <c r="Y62" i="20"/>
  <c r="Y89" i="20" s="1"/>
  <c r="X62" i="20"/>
  <c r="X89" i="20" s="1"/>
  <c r="W62" i="20"/>
  <c r="W89" i="20" s="1"/>
  <c r="V62" i="20"/>
  <c r="V89" i="20" s="1"/>
  <c r="U62" i="20"/>
  <c r="U89" i="20" s="1"/>
  <c r="T62" i="20"/>
  <c r="T89" i="20" s="1"/>
  <c r="S62" i="20"/>
  <c r="S89" i="20" s="1"/>
  <c r="R62" i="20"/>
  <c r="R89" i="20" s="1"/>
  <c r="Q62" i="20"/>
  <c r="Q89" i="20" s="1"/>
  <c r="P62" i="20"/>
  <c r="P89" i="20" s="1"/>
  <c r="O62" i="20"/>
  <c r="O89" i="20" s="1"/>
  <c r="N62" i="20"/>
  <c r="N89" i="20" s="1"/>
  <c r="M62" i="20"/>
  <c r="M89" i="20" s="1"/>
  <c r="L62" i="20"/>
  <c r="L89" i="20" s="1"/>
  <c r="K62" i="20"/>
  <c r="K89" i="20" s="1"/>
  <c r="J62" i="20"/>
  <c r="I62" i="20"/>
  <c r="H62" i="20"/>
  <c r="H89" i="20" s="1"/>
  <c r="G62" i="20"/>
  <c r="G89" i="20" s="1"/>
  <c r="F62" i="20"/>
  <c r="F89" i="20" s="1"/>
  <c r="E62" i="20"/>
  <c r="E89" i="20" s="1"/>
  <c r="F51" i="20"/>
  <c r="C34" i="20"/>
  <c r="F74" i="46"/>
  <c r="F73" i="46"/>
  <c r="F72" i="46"/>
  <c r="F71" i="46"/>
  <c r="F70" i="46"/>
  <c r="F69" i="46"/>
  <c r="F68" i="46"/>
  <c r="F67" i="46"/>
  <c r="F66" i="46"/>
  <c r="F65" i="46"/>
  <c r="F64" i="46"/>
  <c r="F63" i="46"/>
  <c r="F62" i="46"/>
  <c r="F61" i="46"/>
  <c r="F60" i="46"/>
  <c r="F59" i="46"/>
  <c r="B59" i="46"/>
  <c r="B60" i="46" s="1"/>
  <c r="B61" i="46" s="1"/>
  <c r="B62" i="46" s="1"/>
  <c r="B63" i="46" s="1"/>
  <c r="B64" i="46" s="1"/>
  <c r="B65" i="46" s="1"/>
  <c r="B66" i="46" s="1"/>
  <c r="B67" i="46" s="1"/>
  <c r="B68" i="46" s="1"/>
  <c r="B69" i="46" s="1"/>
  <c r="B70" i="46" s="1"/>
  <c r="B71" i="46" s="1"/>
  <c r="B72" i="46" s="1"/>
  <c r="B73" i="46" s="1"/>
  <c r="B74" i="46" s="1"/>
  <c r="F58" i="46"/>
  <c r="F57" i="46"/>
  <c r="F56" i="46"/>
  <c r="F55" i="46"/>
  <c r="F54" i="46"/>
  <c r="F53" i="46"/>
  <c r="F52" i="46"/>
  <c r="F51" i="46"/>
  <c r="F50" i="46"/>
  <c r="F49" i="46"/>
  <c r="F48" i="46"/>
  <c r="F47" i="46"/>
  <c r="F46" i="46"/>
  <c r="F45" i="46"/>
  <c r="F44" i="46"/>
  <c r="F43" i="46"/>
  <c r="F42" i="46"/>
  <c r="F41" i="46"/>
  <c r="F40" i="46"/>
  <c r="F39" i="46"/>
  <c r="F38" i="46"/>
  <c r="F37" i="46"/>
  <c r="F36" i="46"/>
  <c r="F35" i="46"/>
  <c r="F34" i="46"/>
  <c r="F33" i="46"/>
  <c r="F32" i="46"/>
  <c r="F31" i="46"/>
  <c r="F30" i="46"/>
  <c r="F29" i="46"/>
  <c r="F28" i="46"/>
  <c r="D113" i="3"/>
  <c r="I80" i="3"/>
  <c r="G80" i="3"/>
  <c r="BG167" i="20" s="1"/>
  <c r="F80" i="3"/>
  <c r="I79" i="3"/>
  <c r="G79" i="3"/>
  <c r="F79" i="3"/>
  <c r="I78" i="3"/>
  <c r="G78" i="3"/>
  <c r="F78" i="3"/>
  <c r="I77" i="3"/>
  <c r="G77" i="3"/>
  <c r="F77" i="3"/>
  <c r="I76" i="3"/>
  <c r="G76" i="3"/>
  <c r="F76" i="3"/>
  <c r="I75" i="3"/>
  <c r="G75" i="3"/>
  <c r="F75" i="3"/>
  <c r="I74" i="3"/>
  <c r="G74" i="3"/>
  <c r="F74" i="3"/>
  <c r="I73" i="3"/>
  <c r="G73" i="3"/>
  <c r="F73" i="3"/>
  <c r="I72" i="3"/>
  <c r="G72" i="3"/>
  <c r="F72" i="3"/>
  <c r="I71" i="3"/>
  <c r="G71" i="3"/>
  <c r="F71" i="3"/>
  <c r="I70" i="3"/>
  <c r="G70" i="3"/>
  <c r="F70" i="3"/>
  <c r="I69" i="3"/>
  <c r="G69" i="3"/>
  <c r="F69" i="3"/>
  <c r="I68" i="3"/>
  <c r="G68" i="3"/>
  <c r="F68" i="3"/>
  <c r="I67" i="3"/>
  <c r="G67" i="3"/>
  <c r="F67" i="3"/>
  <c r="I66" i="3"/>
  <c r="G66" i="3"/>
  <c r="F66" i="3"/>
  <c r="I65" i="3"/>
  <c r="G65" i="3"/>
  <c r="F65" i="3"/>
  <c r="I64" i="3"/>
  <c r="G64" i="3"/>
  <c r="F64" i="3"/>
  <c r="I63" i="3"/>
  <c r="G63" i="3"/>
  <c r="F63" i="3"/>
  <c r="I62" i="3"/>
  <c r="G62" i="3"/>
  <c r="F62" i="3"/>
  <c r="I61" i="3"/>
  <c r="G61" i="3"/>
  <c r="F61" i="3"/>
  <c r="I60" i="3"/>
  <c r="G60" i="3"/>
  <c r="F60" i="3"/>
  <c r="I59" i="3"/>
  <c r="G59" i="3"/>
  <c r="F59" i="3"/>
  <c r="I58" i="3"/>
  <c r="G58" i="3"/>
  <c r="F58" i="3"/>
  <c r="I57" i="3"/>
  <c r="G57" i="3"/>
  <c r="F57" i="3"/>
  <c r="I56" i="3"/>
  <c r="G56" i="3"/>
  <c r="F56" i="3"/>
  <c r="I55" i="3"/>
  <c r="G55" i="3"/>
  <c r="F55" i="3"/>
  <c r="I54" i="3"/>
  <c r="G54" i="3"/>
  <c r="F54" i="3"/>
  <c r="I53" i="3"/>
  <c r="G53" i="3"/>
  <c r="F53" i="3"/>
  <c r="I52" i="3"/>
  <c r="G52" i="3"/>
  <c r="F52" i="3"/>
  <c r="I51" i="3"/>
  <c r="G51" i="3"/>
  <c r="F51" i="3"/>
  <c r="I50" i="3"/>
  <c r="G50" i="3"/>
  <c r="F50" i="3"/>
  <c r="I49" i="3"/>
  <c r="G49" i="3"/>
  <c r="F49" i="3"/>
  <c r="I48" i="3"/>
  <c r="G48" i="3"/>
  <c r="F48" i="3"/>
  <c r="I47" i="3"/>
  <c r="G47" i="3"/>
  <c r="F47" i="3"/>
  <c r="I46" i="3"/>
  <c r="G46" i="3"/>
  <c r="F46" i="3"/>
  <c r="I45" i="3"/>
  <c r="G45" i="3"/>
  <c r="F45" i="3"/>
  <c r="I44" i="3"/>
  <c r="G44" i="3"/>
  <c r="F44" i="3"/>
  <c r="I43" i="3"/>
  <c r="G43" i="3"/>
  <c r="F43" i="3"/>
  <c r="I42" i="3"/>
  <c r="G42" i="3"/>
  <c r="F42" i="3"/>
  <c r="I41" i="3"/>
  <c r="G41" i="3"/>
  <c r="F41" i="3"/>
  <c r="I40" i="3"/>
  <c r="G40" i="3"/>
  <c r="F40" i="3"/>
  <c r="I39" i="3"/>
  <c r="G39" i="3"/>
  <c r="F39" i="3"/>
  <c r="I38" i="3"/>
  <c r="G38" i="3"/>
  <c r="F38" i="3"/>
  <c r="I37" i="3"/>
  <c r="G37" i="3"/>
  <c r="F37" i="3"/>
  <c r="I36" i="3"/>
  <c r="G36" i="3"/>
  <c r="F36" i="3"/>
  <c r="I35" i="3"/>
  <c r="G35" i="3"/>
  <c r="F35" i="3"/>
  <c r="I34" i="3"/>
  <c r="G34" i="3"/>
  <c r="F34" i="3"/>
  <c r="I33" i="3"/>
  <c r="G33" i="3"/>
  <c r="F33" i="3"/>
  <c r="I32" i="3"/>
  <c r="G32" i="3"/>
  <c r="F32" i="3"/>
  <c r="I31" i="3"/>
  <c r="G31" i="3"/>
  <c r="F31" i="3"/>
  <c r="I30" i="3"/>
  <c r="G30" i="3"/>
  <c r="F30" i="3"/>
  <c r="I29" i="3"/>
  <c r="G29" i="3"/>
  <c r="F29" i="3"/>
  <c r="I28" i="3"/>
  <c r="G28" i="3"/>
  <c r="F28" i="3"/>
  <c r="I27" i="3"/>
  <c r="G27" i="3"/>
  <c r="F27" i="3"/>
  <c r="I26" i="3"/>
  <c r="G26" i="3"/>
  <c r="F26" i="3"/>
  <c r="I25" i="3"/>
  <c r="G25" i="3"/>
  <c r="F25" i="3"/>
  <c r="I24" i="3"/>
  <c r="G24" i="3"/>
  <c r="F24" i="3"/>
  <c r="I23" i="3"/>
  <c r="F23" i="3"/>
  <c r="I22" i="3"/>
  <c r="F22" i="3"/>
  <c r="I21" i="3"/>
  <c r="F21" i="3"/>
  <c r="I20" i="3"/>
  <c r="F20" i="3"/>
  <c r="I19" i="3"/>
  <c r="F19" i="3"/>
  <c r="I18" i="3"/>
  <c r="F18" i="3"/>
  <c r="I17" i="3"/>
  <c r="E154" i="20" l="1"/>
  <c r="C28" i="20"/>
  <c r="I89" i="20"/>
  <c r="D28" i="20"/>
  <c r="J89" i="20"/>
  <c r="BG181" i="20"/>
  <c r="BG185" i="20" s="1"/>
  <c r="AM181" i="20"/>
  <c r="AM185" i="20" s="1"/>
  <c r="AF181" i="20"/>
  <c r="AF185" i="20" s="1"/>
  <c r="AG181" i="20"/>
  <c r="AG185" i="20" s="1"/>
  <c r="AP181" i="20"/>
  <c r="AP185" i="20" s="1"/>
  <c r="CG181" i="20"/>
  <c r="CG185" i="20" s="1"/>
  <c r="AT181" i="20"/>
  <c r="AT185" i="20" s="1"/>
  <c r="I154" i="20"/>
  <c r="Q154" i="20"/>
  <c r="Y154" i="20"/>
  <c r="AG154" i="20"/>
  <c r="AO154" i="20"/>
  <c r="AW154" i="20"/>
  <c r="BE154" i="20"/>
  <c r="BF154" i="20"/>
  <c r="J154" i="20"/>
  <c r="R154" i="20"/>
  <c r="Z154" i="20"/>
  <c r="AH154" i="20"/>
  <c r="AP154" i="20"/>
  <c r="AX154" i="20"/>
  <c r="K154" i="20"/>
  <c r="S154" i="20"/>
  <c r="AA154" i="20"/>
  <c r="AI154" i="20"/>
  <c r="AQ154" i="20"/>
  <c r="AY154" i="20"/>
  <c r="F154" i="20"/>
  <c r="AR154" i="20"/>
  <c r="L154" i="20"/>
  <c r="T154" i="20"/>
  <c r="AB154" i="20"/>
  <c r="AJ154" i="20"/>
  <c r="AZ154" i="20"/>
  <c r="M154" i="20"/>
  <c r="U154" i="20"/>
  <c r="AC154" i="20"/>
  <c r="AK154" i="20"/>
  <c r="AS154" i="20"/>
  <c r="BA154" i="20"/>
  <c r="N154" i="20"/>
  <c r="V154" i="20"/>
  <c r="AD154" i="20"/>
  <c r="AL154" i="20"/>
  <c r="AT154" i="20"/>
  <c r="BB154" i="20"/>
  <c r="G154" i="20"/>
  <c r="O154" i="20"/>
  <c r="W154" i="20"/>
  <c r="AE154" i="20"/>
  <c r="AM154" i="20"/>
  <c r="AU154" i="20"/>
  <c r="BC154" i="20"/>
  <c r="P154" i="20"/>
  <c r="X154" i="20"/>
  <c r="AF154" i="20"/>
  <c r="AN154" i="20"/>
  <c r="AV154" i="20"/>
  <c r="BD154" i="20"/>
  <c r="H154" i="20"/>
  <c r="AY181" i="20"/>
  <c r="AY185" i="20" s="1"/>
  <c r="M181" i="20"/>
  <c r="M185" i="20" s="1"/>
  <c r="AL181" i="20"/>
  <c r="AL185" i="20" s="1"/>
  <c r="AE181" i="20"/>
  <c r="AE185" i="20" s="1"/>
  <c r="X181" i="20"/>
  <c r="X185" i="20" s="1"/>
  <c r="Y181" i="20"/>
  <c r="Y185" i="20" s="1"/>
  <c r="AH181" i="20"/>
  <c r="AH185" i="20" s="1"/>
  <c r="BT181" i="20"/>
  <c r="BT185" i="20" s="1"/>
  <c r="BJ181" i="20"/>
  <c r="BJ185" i="20" s="1"/>
  <c r="BH181" i="20"/>
  <c r="BH185" i="20" s="1"/>
  <c r="E155" i="20"/>
  <c r="T181" i="20"/>
  <c r="T185" i="20" s="1"/>
  <c r="AC181" i="20"/>
  <c r="AC185" i="20" s="1"/>
  <c r="BB181" i="20"/>
  <c r="BB185" i="20" s="1"/>
  <c r="AU181" i="20"/>
  <c r="AU185" i="20" s="1"/>
  <c r="AN181" i="20"/>
  <c r="AN185" i="20" s="1"/>
  <c r="AO181" i="20"/>
  <c r="AO185" i="20" s="1"/>
  <c r="AX181" i="20"/>
  <c r="AX185" i="20" s="1"/>
  <c r="CA181" i="20"/>
  <c r="CA185" i="20" s="1"/>
  <c r="BY181" i="20"/>
  <c r="BY185" i="20" s="1"/>
  <c r="U181" i="20"/>
  <c r="U185" i="20" s="1"/>
  <c r="AB181" i="20"/>
  <c r="AB185" i="20" s="1"/>
  <c r="AK181" i="20"/>
  <c r="AK185" i="20" s="1"/>
  <c r="AQ181" i="20"/>
  <c r="AQ185" i="20" s="1"/>
  <c r="BC181" i="20"/>
  <c r="BC185" i="20" s="1"/>
  <c r="AV181" i="20"/>
  <c r="AV185" i="20" s="1"/>
  <c r="AW181" i="20"/>
  <c r="AW185" i="20" s="1"/>
  <c r="CD181" i="20"/>
  <c r="CD185" i="20" s="1"/>
  <c r="BS181" i="20"/>
  <c r="BS185" i="20" s="1"/>
  <c r="BQ181" i="20"/>
  <c r="BQ185" i="20" s="1"/>
  <c r="AJ181" i="20"/>
  <c r="AJ185" i="20" s="1"/>
  <c r="AS181" i="20"/>
  <c r="AS185" i="20" s="1"/>
  <c r="F181" i="20"/>
  <c r="F185" i="20" s="1"/>
  <c r="AA181" i="20"/>
  <c r="AA185" i="20" s="1"/>
  <c r="BD181" i="20"/>
  <c r="BD185" i="20" s="1"/>
  <c r="S181" i="20"/>
  <c r="S185" i="20" s="1"/>
  <c r="BE181" i="20"/>
  <c r="BE185" i="20" s="1"/>
  <c r="CC181" i="20"/>
  <c r="CC185" i="20" s="1"/>
  <c r="BK181" i="20"/>
  <c r="BK185" i="20" s="1"/>
  <c r="BI181" i="20"/>
  <c r="BI185" i="20" s="1"/>
  <c r="L181" i="20"/>
  <c r="L185" i="20" s="1"/>
  <c r="BL181" i="20"/>
  <c r="BL185" i="20" s="1"/>
  <c r="BW181" i="20"/>
  <c r="BW185" i="20" s="1"/>
  <c r="AR181" i="20"/>
  <c r="AR185" i="20" s="1"/>
  <c r="BA181" i="20"/>
  <c r="BA185" i="20" s="1"/>
  <c r="G181" i="20"/>
  <c r="G185" i="20" s="1"/>
  <c r="V181" i="20"/>
  <c r="V185" i="20" s="1"/>
  <c r="K181" i="20"/>
  <c r="K185" i="20" s="1"/>
  <c r="J181" i="20"/>
  <c r="J185" i="20" s="1"/>
  <c r="BV181" i="20"/>
  <c r="BV185" i="20" s="1"/>
  <c r="BU181" i="20"/>
  <c r="BU185" i="20" s="1"/>
  <c r="CH181" i="20"/>
  <c r="CH185" i="20" s="1"/>
  <c r="CF181" i="20"/>
  <c r="CF185" i="20" s="1"/>
  <c r="AZ181" i="20"/>
  <c r="AZ185" i="20" s="1"/>
  <c r="N181" i="20"/>
  <c r="N185" i="20" s="1"/>
  <c r="O181" i="20"/>
  <c r="O185" i="20" s="1"/>
  <c r="H181" i="20"/>
  <c r="H185" i="20" s="1"/>
  <c r="I181" i="20"/>
  <c r="I185" i="20" s="1"/>
  <c r="R181" i="20"/>
  <c r="R185" i="20" s="1"/>
  <c r="BN181" i="20"/>
  <c r="BN185" i="20" s="1"/>
  <c r="BM181" i="20"/>
  <c r="BM185" i="20" s="1"/>
  <c r="BZ181" i="20"/>
  <c r="BZ185" i="20" s="1"/>
  <c r="BX181" i="20"/>
  <c r="BX185" i="20" s="1"/>
  <c r="AI181" i="20"/>
  <c r="AI185" i="20" s="1"/>
  <c r="AD181" i="20"/>
  <c r="AD185" i="20" s="1"/>
  <c r="W181" i="20"/>
  <c r="W185" i="20" s="1"/>
  <c r="P181" i="20"/>
  <c r="P185" i="20" s="1"/>
  <c r="Q181" i="20"/>
  <c r="Q185" i="20" s="1"/>
  <c r="Z181" i="20"/>
  <c r="Z185" i="20" s="1"/>
  <c r="BF181" i="20"/>
  <c r="BF185" i="20" s="1"/>
  <c r="CB181" i="20"/>
  <c r="CB185" i="20" s="1"/>
  <c r="BR181" i="20"/>
  <c r="BR185" i="20" s="1"/>
  <c r="BP181" i="20"/>
  <c r="BP185" i="20" s="1"/>
  <c r="E181" i="20"/>
  <c r="E185" i="20" s="1"/>
  <c r="BK155" i="20"/>
  <c r="BL158" i="20"/>
  <c r="BH154" i="20"/>
  <c r="BQ157" i="20"/>
  <c r="CF154" i="20"/>
  <c r="CA155" i="20"/>
  <c r="CD156" i="20"/>
  <c r="CG157" i="20"/>
  <c r="CB158" i="20"/>
  <c r="BX154" i="20"/>
  <c r="BV156" i="20"/>
  <c r="BY157" i="20"/>
  <c r="BS155" i="20"/>
  <c r="BN156" i="20"/>
  <c r="BI157" i="20"/>
  <c r="BT158" i="20"/>
  <c r="BL155" i="20"/>
  <c r="BR157" i="20"/>
  <c r="BT155" i="20"/>
  <c r="BZ157" i="20"/>
  <c r="CB155" i="20"/>
  <c r="CH157" i="20"/>
  <c r="BJ157" i="20"/>
  <c r="BG156" i="20"/>
  <c r="BM158" i="20"/>
  <c r="BO156" i="20"/>
  <c r="BU158" i="20"/>
  <c r="BW156" i="20"/>
  <c r="CC158" i="20"/>
  <c r="BY154" i="20"/>
  <c r="CE156" i="20"/>
  <c r="CG154" i="20"/>
  <c r="CB154" i="20"/>
  <c r="CG156" i="20"/>
  <c r="CA154" i="20"/>
  <c r="CC155" i="20"/>
  <c r="BW155" i="20"/>
  <c r="BU155" i="20"/>
  <c r="BH157" i="20"/>
  <c r="BZ158" i="20"/>
  <c r="BT156" i="20"/>
  <c r="BU157" i="20"/>
  <c r="CC156" i="20"/>
  <c r="BI158" i="20"/>
  <c r="CF155" i="20"/>
  <c r="BS154" i="20"/>
  <c r="BY156" i="20"/>
  <c r="BM155" i="20"/>
  <c r="CH154" i="20"/>
  <c r="BL156" i="20"/>
  <c r="BM156" i="20"/>
  <c r="BX155" i="20"/>
  <c r="BK154" i="20"/>
  <c r="BW158" i="20"/>
  <c r="BQ156" i="20"/>
  <c r="BL154" i="20"/>
  <c r="BZ154" i="20"/>
  <c r="CD158" i="20"/>
  <c r="BP154" i="20"/>
  <c r="CH155" i="20"/>
  <c r="BJ158" i="20"/>
  <c r="CG155" i="20"/>
  <c r="BR156" i="20"/>
  <c r="BZ155" i="20"/>
  <c r="BV157" i="20"/>
  <c r="BP155" i="20"/>
  <c r="BV154" i="20"/>
  <c r="BS157" i="20"/>
  <c r="BM157" i="20"/>
  <c r="BS158" i="20"/>
  <c r="BO154" i="20"/>
  <c r="CA158" i="20"/>
  <c r="BN154" i="20"/>
  <c r="CF156" i="20"/>
  <c r="CD154" i="20"/>
  <c r="BO158" i="20"/>
  <c r="BI156" i="20"/>
  <c r="BV158" i="20"/>
  <c r="BX158" i="20"/>
  <c r="BN158" i="20"/>
  <c r="CF158" i="20"/>
  <c r="BR155" i="20"/>
  <c r="CE157" i="20"/>
  <c r="BY155" i="20"/>
  <c r="CE155" i="20"/>
  <c r="BJ155" i="20"/>
  <c r="BN157" i="20"/>
  <c r="BH155" i="20"/>
  <c r="BV155" i="20"/>
  <c r="BO157" i="20"/>
  <c r="CA156" i="20"/>
  <c r="BN155" i="20"/>
  <c r="BG157" i="20"/>
  <c r="BY158" i="20"/>
  <c r="BI154" i="20"/>
  <c r="BG158" i="20"/>
  <c r="CD155" i="20"/>
  <c r="CC157" i="20"/>
  <c r="CA157" i="20"/>
  <c r="BT154" i="20"/>
  <c r="CE154" i="20"/>
  <c r="BW157" i="20"/>
  <c r="BQ155" i="20"/>
  <c r="BO155" i="20"/>
  <c r="BW154" i="20"/>
  <c r="CC154" i="20"/>
  <c r="BJ154" i="20"/>
  <c r="BU154" i="20"/>
  <c r="CB157" i="20"/>
  <c r="BK157" i="20"/>
  <c r="BI155" i="20"/>
  <c r="CG158" i="20"/>
  <c r="BQ154" i="20"/>
  <c r="BM154" i="20"/>
  <c r="BT157" i="20"/>
  <c r="BZ156" i="20"/>
  <c r="BX156" i="20"/>
  <c r="CF157" i="20"/>
  <c r="BG154" i="20"/>
  <c r="BK158" i="20"/>
  <c r="BS156" i="20"/>
  <c r="BL157" i="20"/>
  <c r="BF155" i="20"/>
  <c r="BP156" i="20"/>
  <c r="BJ156" i="20"/>
  <c r="BH156" i="20"/>
  <c r="BP157" i="20"/>
  <c r="CH158" i="20"/>
  <c r="CB156" i="20"/>
  <c r="BH158" i="20"/>
  <c r="BX157" i="20"/>
  <c r="BQ158" i="20"/>
  <c r="BK156" i="20"/>
  <c r="BR154" i="20"/>
  <c r="CE158" i="20"/>
  <c r="BP158" i="20"/>
  <c r="BG155" i="20"/>
  <c r="BU156" i="20"/>
  <c r="BR158" i="20"/>
  <c r="CH156" i="20"/>
  <c r="CD157" i="20"/>
  <c r="BE155" i="20"/>
  <c r="L91" i="20"/>
  <c r="BE99" i="20" s="1"/>
  <c r="T91" i="20"/>
  <c r="AB91" i="20"/>
  <c r="AJ91" i="20"/>
  <c r="AZ91" i="20"/>
  <c r="B28" i="20"/>
  <c r="K91" i="20"/>
  <c r="K92" i="20" s="1"/>
  <c r="S91" i="20"/>
  <c r="AA91" i="20"/>
  <c r="AI91" i="20"/>
  <c r="AQ91" i="20"/>
  <c r="AY91" i="20"/>
  <c r="G91" i="20"/>
  <c r="AY94" i="20" s="1"/>
  <c r="O91" i="20"/>
  <c r="Q102" i="20" s="1"/>
  <c r="W91" i="20"/>
  <c r="X110" i="20" s="1"/>
  <c r="AE91" i="20"/>
  <c r="AK118" i="20" s="1"/>
  <c r="AM91" i="20"/>
  <c r="AU91" i="20"/>
  <c r="AY134" i="20" s="1"/>
  <c r="BC91" i="20"/>
  <c r="F28" i="20"/>
  <c r="J91" i="20"/>
  <c r="J92" i="20" s="1"/>
  <c r="R91" i="20"/>
  <c r="Z91" i="20"/>
  <c r="AH91" i="20"/>
  <c r="AP91" i="20"/>
  <c r="AX91" i="20"/>
  <c r="F91" i="20"/>
  <c r="F147" i="20" s="1"/>
  <c r="F148" i="20" s="1"/>
  <c r="F149" i="20" s="1"/>
  <c r="G28" i="20"/>
  <c r="V91" i="20"/>
  <c r="AD91" i="20"/>
  <c r="AL91" i="20"/>
  <c r="AT91" i="20"/>
  <c r="E28" i="20"/>
  <c r="I91" i="20"/>
  <c r="I92" i="20" s="1"/>
  <c r="Q91" i="20"/>
  <c r="Y91" i="20"/>
  <c r="AG91" i="20"/>
  <c r="AO91" i="20"/>
  <c r="AW91" i="20"/>
  <c r="AR91" i="20"/>
  <c r="M91" i="20"/>
  <c r="BF100" i="20" s="1"/>
  <c r="U91" i="20"/>
  <c r="AK91" i="20"/>
  <c r="AS91" i="20"/>
  <c r="BA91" i="20"/>
  <c r="BA102" i="20"/>
  <c r="H91" i="20"/>
  <c r="H92" i="20" s="1"/>
  <c r="P91" i="20"/>
  <c r="X91" i="20"/>
  <c r="AF91" i="20"/>
  <c r="AN91" i="20"/>
  <c r="AV91" i="20"/>
  <c r="BD91" i="20"/>
  <c r="AC91" i="20"/>
  <c r="A28" i="20"/>
  <c r="B20" i="20"/>
  <c r="AX155" i="20"/>
  <c r="AP155" i="20"/>
  <c r="AH155" i="20"/>
  <c r="Z155" i="20"/>
  <c r="R155" i="20"/>
  <c r="J155" i="20"/>
  <c r="BA155" i="20"/>
  <c r="M155" i="20"/>
  <c r="AZ155" i="20"/>
  <c r="L155" i="20"/>
  <c r="AY155" i="20"/>
  <c r="K155" i="20"/>
  <c r="AW155" i="20"/>
  <c r="AO155" i="20"/>
  <c r="AG155" i="20"/>
  <c r="Y155" i="20"/>
  <c r="Q155" i="20"/>
  <c r="I155" i="20"/>
  <c r="AK155" i="20"/>
  <c r="AR155" i="20"/>
  <c r="AA155" i="20"/>
  <c r="BD155" i="20"/>
  <c r="AV155" i="20"/>
  <c r="AN155" i="20"/>
  <c r="AF155" i="20"/>
  <c r="X155" i="20"/>
  <c r="P155" i="20"/>
  <c r="H155" i="20"/>
  <c r="AC155" i="20"/>
  <c r="AB155" i="20"/>
  <c r="AI155" i="20"/>
  <c r="BC155" i="20"/>
  <c r="AU155" i="20"/>
  <c r="AM155" i="20"/>
  <c r="AE155" i="20"/>
  <c r="W155" i="20"/>
  <c r="O155" i="20"/>
  <c r="G155" i="20"/>
  <c r="U155" i="20"/>
  <c r="BB155" i="20"/>
  <c r="AT155" i="20"/>
  <c r="AL155" i="20"/>
  <c r="AD155" i="20"/>
  <c r="V155" i="20"/>
  <c r="N155" i="20"/>
  <c r="F155" i="20"/>
  <c r="AS155" i="20"/>
  <c r="AJ155" i="20"/>
  <c r="T155" i="20"/>
  <c r="AQ155" i="20"/>
  <c r="S155" i="20"/>
  <c r="BM165" i="20" l="1"/>
  <c r="CC165" i="20"/>
  <c r="E165" i="20"/>
  <c r="BD102" i="20"/>
  <c r="AV134" i="20"/>
  <c r="S102" i="20"/>
  <c r="AS102" i="20"/>
  <c r="BR165" i="20"/>
  <c r="CG165" i="20"/>
  <c r="BF165" i="20"/>
  <c r="BZ165" i="20"/>
  <c r="CH165" i="20"/>
  <c r="CB165" i="20"/>
  <c r="Q94" i="20"/>
  <c r="AN94" i="20"/>
  <c r="AF102" i="20"/>
  <c r="W102" i="20"/>
  <c r="AP102" i="20"/>
  <c r="AG102" i="20"/>
  <c r="AU102" i="20"/>
  <c r="AR102" i="20"/>
  <c r="BA134" i="20"/>
  <c r="W94" i="20"/>
  <c r="AK110" i="20"/>
  <c r="BB110" i="20"/>
  <c r="AA110" i="20"/>
  <c r="BJ137" i="20"/>
  <c r="BR137" i="20"/>
  <c r="BZ137" i="20"/>
  <c r="CH137" i="20"/>
  <c r="BK137" i="20"/>
  <c r="BS137" i="20"/>
  <c r="CA137" i="20"/>
  <c r="BL137" i="20"/>
  <c r="BT137" i="20"/>
  <c r="CB137" i="20"/>
  <c r="BM137" i="20"/>
  <c r="BU137" i="20"/>
  <c r="CC137" i="20"/>
  <c r="BF137" i="20"/>
  <c r="BN137" i="20"/>
  <c r="BV137" i="20"/>
  <c r="CD137" i="20"/>
  <c r="BG137" i="20"/>
  <c r="BO137" i="20"/>
  <c r="BW137" i="20"/>
  <c r="CE137" i="20"/>
  <c r="BX137" i="20"/>
  <c r="BY137" i="20"/>
  <c r="BQ137" i="20"/>
  <c r="CF137" i="20"/>
  <c r="CG137" i="20"/>
  <c r="BH137" i="20"/>
  <c r="BP137" i="20"/>
  <c r="BI137" i="20"/>
  <c r="BC134" i="20"/>
  <c r="BM119" i="20"/>
  <c r="BU119" i="20"/>
  <c r="BF119" i="20"/>
  <c r="BN119" i="20"/>
  <c r="BV119" i="20"/>
  <c r="BG119" i="20"/>
  <c r="BO119" i="20"/>
  <c r="BW119" i="20"/>
  <c r="BH119" i="20"/>
  <c r="BP119" i="20"/>
  <c r="BX119" i="20"/>
  <c r="BI119" i="20"/>
  <c r="BQ119" i="20"/>
  <c r="BY119" i="20"/>
  <c r="BJ119" i="20"/>
  <c r="BR119" i="20"/>
  <c r="BT119" i="20"/>
  <c r="BK119" i="20"/>
  <c r="BS119" i="20"/>
  <c r="BL119" i="20"/>
  <c r="AM110" i="20"/>
  <c r="BF109" i="20"/>
  <c r="BN109" i="20"/>
  <c r="BG109" i="20"/>
  <c r="BO109" i="20"/>
  <c r="BH109" i="20"/>
  <c r="BI109" i="20"/>
  <c r="BJ109" i="20"/>
  <c r="BK109" i="20"/>
  <c r="BL109" i="20"/>
  <c r="BM109" i="20"/>
  <c r="AB102" i="20"/>
  <c r="BB102" i="20"/>
  <c r="BG124" i="20"/>
  <c r="BO124" i="20"/>
  <c r="BW124" i="20"/>
  <c r="BH124" i="20"/>
  <c r="BP124" i="20"/>
  <c r="BX124" i="20"/>
  <c r="BI124" i="20"/>
  <c r="BQ124" i="20"/>
  <c r="BY124" i="20"/>
  <c r="BJ124" i="20"/>
  <c r="BR124" i="20"/>
  <c r="BZ124" i="20"/>
  <c r="BL124" i="20"/>
  <c r="BT124" i="20"/>
  <c r="CB124" i="20"/>
  <c r="BV124" i="20"/>
  <c r="CA124" i="20"/>
  <c r="BF124" i="20"/>
  <c r="CC124" i="20"/>
  <c r="BK124" i="20"/>
  <c r="CD124" i="20"/>
  <c r="BM124" i="20"/>
  <c r="BN124" i="20"/>
  <c r="BU124" i="20"/>
  <c r="BS124" i="20"/>
  <c r="BH129" i="20"/>
  <c r="BP129" i="20"/>
  <c r="BX129" i="20"/>
  <c r="CF129" i="20"/>
  <c r="BI129" i="20"/>
  <c r="BQ129" i="20"/>
  <c r="BY129" i="20"/>
  <c r="CG129" i="20"/>
  <c r="BJ129" i="20"/>
  <c r="BR129" i="20"/>
  <c r="BZ129" i="20"/>
  <c r="CH129" i="20"/>
  <c r="BK129" i="20"/>
  <c r="BS129" i="20"/>
  <c r="CA129" i="20"/>
  <c r="BM129" i="20"/>
  <c r="BU129" i="20"/>
  <c r="CC129" i="20"/>
  <c r="BO129" i="20"/>
  <c r="BT129" i="20"/>
  <c r="BV129" i="20"/>
  <c r="BW129" i="20"/>
  <c r="BF129" i="20"/>
  <c r="CB129" i="20"/>
  <c r="BG129" i="20"/>
  <c r="CD129" i="20"/>
  <c r="BL129" i="20"/>
  <c r="BN129" i="20"/>
  <c r="CE129" i="20"/>
  <c r="BD126" i="20"/>
  <c r="BL126" i="20"/>
  <c r="BT126" i="20"/>
  <c r="CB126" i="20"/>
  <c r="BM126" i="20"/>
  <c r="BU126" i="20"/>
  <c r="CC126" i="20"/>
  <c r="BF126" i="20"/>
  <c r="BN126" i="20"/>
  <c r="BV126" i="20"/>
  <c r="CD126" i="20"/>
  <c r="BG126" i="20"/>
  <c r="BO126" i="20"/>
  <c r="BW126" i="20"/>
  <c r="CE126" i="20"/>
  <c r="BI126" i="20"/>
  <c r="BQ126" i="20"/>
  <c r="BY126" i="20"/>
  <c r="BP126" i="20"/>
  <c r="BR126" i="20"/>
  <c r="BS126" i="20"/>
  <c r="BX126" i="20"/>
  <c r="BZ126" i="20"/>
  <c r="BH126" i="20"/>
  <c r="CA126" i="20"/>
  <c r="BK126" i="20"/>
  <c r="CF126" i="20"/>
  <c r="BJ126" i="20"/>
  <c r="BJ114" i="20"/>
  <c r="BR114" i="20"/>
  <c r="BK114" i="20"/>
  <c r="BS114" i="20"/>
  <c r="BL114" i="20"/>
  <c r="BT114" i="20"/>
  <c r="BM114" i="20"/>
  <c r="BF114" i="20"/>
  <c r="BN114" i="20"/>
  <c r="BG114" i="20"/>
  <c r="BO114" i="20"/>
  <c r="BI114" i="20"/>
  <c r="BP114" i="20"/>
  <c r="BQ114" i="20"/>
  <c r="BH114" i="20"/>
  <c r="BG107" i="20"/>
  <c r="BH107" i="20"/>
  <c r="BI107" i="20"/>
  <c r="BJ107" i="20"/>
  <c r="BK107" i="20"/>
  <c r="BL107" i="20"/>
  <c r="BF107" i="20"/>
  <c r="BM107" i="20"/>
  <c r="BU165" i="20"/>
  <c r="CE165" i="20"/>
  <c r="BO165" i="20"/>
  <c r="BB134" i="20"/>
  <c r="BI111" i="20"/>
  <c r="BQ111" i="20"/>
  <c r="BJ111" i="20"/>
  <c r="BK111" i="20"/>
  <c r="BL111" i="20"/>
  <c r="BM111" i="20"/>
  <c r="BF111" i="20"/>
  <c r="BN111" i="20"/>
  <c r="BP111" i="20"/>
  <c r="BG111" i="20"/>
  <c r="BO111" i="20"/>
  <c r="BH111" i="20"/>
  <c r="BF106" i="20"/>
  <c r="BG106" i="20"/>
  <c r="BH106" i="20"/>
  <c r="BI106" i="20"/>
  <c r="BJ106" i="20"/>
  <c r="BK106" i="20"/>
  <c r="BL106" i="20"/>
  <c r="AN102" i="20"/>
  <c r="BG108" i="20"/>
  <c r="BH108" i="20"/>
  <c r="BI108" i="20"/>
  <c r="BJ108" i="20"/>
  <c r="BK108" i="20"/>
  <c r="BL108" i="20"/>
  <c r="BN108" i="20"/>
  <c r="BM108" i="20"/>
  <c r="BF108" i="20"/>
  <c r="BG136" i="20"/>
  <c r="BO136" i="20"/>
  <c r="BW136" i="20"/>
  <c r="CE136" i="20"/>
  <c r="BH136" i="20"/>
  <c r="BP136" i="20"/>
  <c r="BX136" i="20"/>
  <c r="CF136" i="20"/>
  <c r="BI136" i="20"/>
  <c r="BQ136" i="20"/>
  <c r="BY136" i="20"/>
  <c r="CG136" i="20"/>
  <c r="BJ136" i="20"/>
  <c r="BR136" i="20"/>
  <c r="BZ136" i="20"/>
  <c r="CH136" i="20"/>
  <c r="BK136" i="20"/>
  <c r="BS136" i="20"/>
  <c r="CA136" i="20"/>
  <c r="BL136" i="20"/>
  <c r="BT136" i="20"/>
  <c r="CB136" i="20"/>
  <c r="BU136" i="20"/>
  <c r="BV136" i="20"/>
  <c r="CC136" i="20"/>
  <c r="BN136" i="20"/>
  <c r="CD136" i="20"/>
  <c r="BM136" i="20"/>
  <c r="BF136" i="20"/>
  <c r="BL133" i="20"/>
  <c r="BT133" i="20"/>
  <c r="CB133" i="20"/>
  <c r="BM133" i="20"/>
  <c r="BU133" i="20"/>
  <c r="CC133" i="20"/>
  <c r="BF133" i="20"/>
  <c r="BN133" i="20"/>
  <c r="BV133" i="20"/>
  <c r="CD133" i="20"/>
  <c r="BG133" i="20"/>
  <c r="BO133" i="20"/>
  <c r="BW133" i="20"/>
  <c r="CE133" i="20"/>
  <c r="BI133" i="20"/>
  <c r="BQ133" i="20"/>
  <c r="BY133" i="20"/>
  <c r="CG133" i="20"/>
  <c r="BH133" i="20"/>
  <c r="CA133" i="20"/>
  <c r="BJ133" i="20"/>
  <c r="CF133" i="20"/>
  <c r="BK133" i="20"/>
  <c r="CH133" i="20"/>
  <c r="BP133" i="20"/>
  <c r="BR133" i="20"/>
  <c r="BS133" i="20"/>
  <c r="BZ133" i="20"/>
  <c r="BX133" i="20"/>
  <c r="BL121" i="20"/>
  <c r="BT121" i="20"/>
  <c r="BM121" i="20"/>
  <c r="BU121" i="20"/>
  <c r="BF121" i="20"/>
  <c r="BN121" i="20"/>
  <c r="BV121" i="20"/>
  <c r="BG121" i="20"/>
  <c r="BO121" i="20"/>
  <c r="BW121" i="20"/>
  <c r="BH121" i="20"/>
  <c r="BP121" i="20"/>
  <c r="BX121" i="20"/>
  <c r="BI121" i="20"/>
  <c r="BQ121" i="20"/>
  <c r="BY121" i="20"/>
  <c r="BK121" i="20"/>
  <c r="BR121" i="20"/>
  <c r="BS121" i="20"/>
  <c r="BZ121" i="20"/>
  <c r="CA121" i="20"/>
  <c r="BJ121" i="20"/>
  <c r="BD118" i="20"/>
  <c r="BH118" i="20"/>
  <c r="BP118" i="20"/>
  <c r="BX118" i="20"/>
  <c r="BI118" i="20"/>
  <c r="BQ118" i="20"/>
  <c r="BJ118" i="20"/>
  <c r="BR118" i="20"/>
  <c r="BK118" i="20"/>
  <c r="BS118" i="20"/>
  <c r="BL118" i="20"/>
  <c r="BT118" i="20"/>
  <c r="BM118" i="20"/>
  <c r="BU118" i="20"/>
  <c r="BG118" i="20"/>
  <c r="BN118" i="20"/>
  <c r="BO118" i="20"/>
  <c r="BV118" i="20"/>
  <c r="BW118" i="20"/>
  <c r="BF118" i="20"/>
  <c r="BJ165" i="20"/>
  <c r="BT165" i="20"/>
  <c r="BS165" i="20"/>
  <c r="BY165" i="20"/>
  <c r="BI120" i="20"/>
  <c r="BQ120" i="20"/>
  <c r="BY120" i="20"/>
  <c r="BJ120" i="20"/>
  <c r="BR120" i="20"/>
  <c r="BZ120" i="20"/>
  <c r="BK120" i="20"/>
  <c r="BS120" i="20"/>
  <c r="BL120" i="20"/>
  <c r="BT120" i="20"/>
  <c r="BM120" i="20"/>
  <c r="BU120" i="20"/>
  <c r="BF120" i="20"/>
  <c r="BN120" i="20"/>
  <c r="BV120" i="20"/>
  <c r="BG120" i="20"/>
  <c r="BH120" i="20"/>
  <c r="BO120" i="20"/>
  <c r="BP120" i="20"/>
  <c r="BW120" i="20"/>
  <c r="BX120" i="20"/>
  <c r="BF103" i="20"/>
  <c r="BG103" i="20"/>
  <c r="BH103" i="20"/>
  <c r="BI103" i="20"/>
  <c r="BM128" i="20"/>
  <c r="BU128" i="20"/>
  <c r="CC128" i="20"/>
  <c r="BF128" i="20"/>
  <c r="BN128" i="20"/>
  <c r="BV128" i="20"/>
  <c r="CD128" i="20"/>
  <c r="BG128" i="20"/>
  <c r="BO128" i="20"/>
  <c r="BW128" i="20"/>
  <c r="CE128" i="20"/>
  <c r="BH128" i="20"/>
  <c r="BP128" i="20"/>
  <c r="BX128" i="20"/>
  <c r="CF128" i="20"/>
  <c r="BJ128" i="20"/>
  <c r="BR128" i="20"/>
  <c r="BZ128" i="20"/>
  <c r="CH128" i="20"/>
  <c r="BY128" i="20"/>
  <c r="CA128" i="20"/>
  <c r="BI128" i="20"/>
  <c r="CB128" i="20"/>
  <c r="BK128" i="20"/>
  <c r="CG128" i="20"/>
  <c r="BL128" i="20"/>
  <c r="BQ128" i="20"/>
  <c r="BS128" i="20"/>
  <c r="BT128" i="20"/>
  <c r="BF125" i="20"/>
  <c r="BN125" i="20"/>
  <c r="BV125" i="20"/>
  <c r="CD125" i="20"/>
  <c r="BG125" i="20"/>
  <c r="BO125" i="20"/>
  <c r="BW125" i="20"/>
  <c r="CE125" i="20"/>
  <c r="BH125" i="20"/>
  <c r="BP125" i="20"/>
  <c r="BX125" i="20"/>
  <c r="BI125" i="20"/>
  <c r="BQ125" i="20"/>
  <c r="BY125" i="20"/>
  <c r="BK125" i="20"/>
  <c r="BS125" i="20"/>
  <c r="CA125" i="20"/>
  <c r="BT125" i="20"/>
  <c r="BU125" i="20"/>
  <c r="BZ125" i="20"/>
  <c r="CB125" i="20"/>
  <c r="BJ125" i="20"/>
  <c r="CC125" i="20"/>
  <c r="BL125" i="20"/>
  <c r="BR125" i="20"/>
  <c r="BM125" i="20"/>
  <c r="BH113" i="20"/>
  <c r="BP113" i="20"/>
  <c r="BI113" i="20"/>
  <c r="BQ113" i="20"/>
  <c r="BJ113" i="20"/>
  <c r="BR113" i="20"/>
  <c r="BK113" i="20"/>
  <c r="BS113" i="20"/>
  <c r="BL113" i="20"/>
  <c r="BM113" i="20"/>
  <c r="BF113" i="20"/>
  <c r="BG113" i="20"/>
  <c r="BN113" i="20"/>
  <c r="BO113" i="20"/>
  <c r="BL110" i="20"/>
  <c r="BM110" i="20"/>
  <c r="BF110" i="20"/>
  <c r="BN110" i="20"/>
  <c r="BG110" i="20"/>
  <c r="BO110" i="20"/>
  <c r="BH110" i="20"/>
  <c r="BP110" i="20"/>
  <c r="BI110" i="20"/>
  <c r="BJ110" i="20"/>
  <c r="BK110" i="20"/>
  <c r="BK165" i="20"/>
  <c r="CF165" i="20"/>
  <c r="BK116" i="20"/>
  <c r="BS116" i="20"/>
  <c r="BL116" i="20"/>
  <c r="BT116" i="20"/>
  <c r="BM116" i="20"/>
  <c r="BU116" i="20"/>
  <c r="BF116" i="20"/>
  <c r="BN116" i="20"/>
  <c r="BV116" i="20"/>
  <c r="BG116" i="20"/>
  <c r="BO116" i="20"/>
  <c r="BH116" i="20"/>
  <c r="BP116" i="20"/>
  <c r="BJ116" i="20"/>
  <c r="BQ116" i="20"/>
  <c r="BR116" i="20"/>
  <c r="BI116" i="20"/>
  <c r="AN110" i="20"/>
  <c r="BF105" i="20"/>
  <c r="BG105" i="20"/>
  <c r="BH105" i="20"/>
  <c r="BI105" i="20"/>
  <c r="BJ105" i="20"/>
  <c r="BK105" i="20"/>
  <c r="BH102" i="20"/>
  <c r="BF102" i="20"/>
  <c r="BG102" i="20"/>
  <c r="BQ165" i="20"/>
  <c r="Y110" i="20"/>
  <c r="AX102" i="20"/>
  <c r="BC102" i="20"/>
  <c r="AA102" i="20"/>
  <c r="Y92" i="20"/>
  <c r="BM112" i="20"/>
  <c r="BF112" i="20"/>
  <c r="BN112" i="20"/>
  <c r="BG112" i="20"/>
  <c r="BO112" i="20"/>
  <c r="BH112" i="20"/>
  <c r="BP112" i="20"/>
  <c r="BI112" i="20"/>
  <c r="BQ112" i="20"/>
  <c r="BJ112" i="20"/>
  <c r="BR112" i="20"/>
  <c r="BK112" i="20"/>
  <c r="BL112" i="20"/>
  <c r="BH139" i="20"/>
  <c r="BP139" i="20"/>
  <c r="BX139" i="20"/>
  <c r="CF139" i="20"/>
  <c r="BI139" i="20"/>
  <c r="BQ139" i="20"/>
  <c r="BY139" i="20"/>
  <c r="CG139" i="20"/>
  <c r="BJ139" i="20"/>
  <c r="BR139" i="20"/>
  <c r="BZ139" i="20"/>
  <c r="CH139" i="20"/>
  <c r="BK139" i="20"/>
  <c r="BS139" i="20"/>
  <c r="CA139" i="20"/>
  <c r="BL139" i="20"/>
  <c r="BT139" i="20"/>
  <c r="CB139" i="20"/>
  <c r="BM139" i="20"/>
  <c r="BU139" i="20"/>
  <c r="CC139" i="20"/>
  <c r="CD139" i="20"/>
  <c r="CE139" i="20"/>
  <c r="BF139" i="20"/>
  <c r="BG139" i="20"/>
  <c r="BN139" i="20"/>
  <c r="BV139" i="20"/>
  <c r="BO139" i="20"/>
  <c r="BW139" i="20"/>
  <c r="BW165" i="20"/>
  <c r="CD165" i="20"/>
  <c r="BV165" i="20"/>
  <c r="BP165" i="20"/>
  <c r="CA165" i="20"/>
  <c r="BH165" i="20"/>
  <c r="BL143" i="20"/>
  <c r="BT143" i="20"/>
  <c r="CB143" i="20"/>
  <c r="BM143" i="20"/>
  <c r="BU143" i="20"/>
  <c r="CC143" i="20"/>
  <c r="BF143" i="20"/>
  <c r="BN143" i="20"/>
  <c r="BV143" i="20"/>
  <c r="CD143" i="20"/>
  <c r="BG143" i="20"/>
  <c r="BO143" i="20"/>
  <c r="BW143" i="20"/>
  <c r="CE143" i="20"/>
  <c r="BH143" i="20"/>
  <c r="BP143" i="20"/>
  <c r="BX143" i="20"/>
  <c r="CF143" i="20"/>
  <c r="BI143" i="20"/>
  <c r="BQ143" i="20"/>
  <c r="BY143" i="20"/>
  <c r="CG143" i="20"/>
  <c r="BJ143" i="20"/>
  <c r="BK143" i="20"/>
  <c r="BR143" i="20"/>
  <c r="BS143" i="20"/>
  <c r="BZ143" i="20"/>
  <c r="CH143" i="20"/>
  <c r="CA143" i="20"/>
  <c r="AE110" i="20"/>
  <c r="AQ110" i="20"/>
  <c r="X102" i="20"/>
  <c r="AE102" i="20"/>
  <c r="AY102" i="20"/>
  <c r="BI104" i="20"/>
  <c r="BJ104" i="20"/>
  <c r="BF104" i="20"/>
  <c r="BH104" i="20"/>
  <c r="BG104" i="20"/>
  <c r="BM138" i="20"/>
  <c r="BU138" i="20"/>
  <c r="CC138" i="20"/>
  <c r="BF138" i="20"/>
  <c r="BN138" i="20"/>
  <c r="BV138" i="20"/>
  <c r="CD138" i="20"/>
  <c r="BG138" i="20"/>
  <c r="BO138" i="20"/>
  <c r="BW138" i="20"/>
  <c r="CE138" i="20"/>
  <c r="BH138" i="20"/>
  <c r="BP138" i="20"/>
  <c r="BX138" i="20"/>
  <c r="CF138" i="20"/>
  <c r="BI138" i="20"/>
  <c r="BQ138" i="20"/>
  <c r="BY138" i="20"/>
  <c r="CG138" i="20"/>
  <c r="BJ138" i="20"/>
  <c r="BR138" i="20"/>
  <c r="BZ138" i="20"/>
  <c r="CH138" i="20"/>
  <c r="CA138" i="20"/>
  <c r="BT138" i="20"/>
  <c r="CB138" i="20"/>
  <c r="BS138" i="20"/>
  <c r="BK138" i="20"/>
  <c r="BL138" i="20"/>
  <c r="BG165" i="20"/>
  <c r="BX165" i="20"/>
  <c r="BL135" i="20"/>
  <c r="BT135" i="20"/>
  <c r="CB135" i="20"/>
  <c r="BM135" i="20"/>
  <c r="BU135" i="20"/>
  <c r="CC135" i="20"/>
  <c r="BF135" i="20"/>
  <c r="BN135" i="20"/>
  <c r="BV135" i="20"/>
  <c r="CD135" i="20"/>
  <c r="BG135" i="20"/>
  <c r="BO135" i="20"/>
  <c r="BW135" i="20"/>
  <c r="CE135" i="20"/>
  <c r="BH135" i="20"/>
  <c r="BP135" i="20"/>
  <c r="BX135" i="20"/>
  <c r="CF135" i="20"/>
  <c r="BI135" i="20"/>
  <c r="BQ135" i="20"/>
  <c r="BY135" i="20"/>
  <c r="CG135" i="20"/>
  <c r="BR135" i="20"/>
  <c r="BS135" i="20"/>
  <c r="BZ135" i="20"/>
  <c r="CA135" i="20"/>
  <c r="BJ135" i="20"/>
  <c r="CH135" i="20"/>
  <c r="BK135" i="20"/>
  <c r="BK140" i="20"/>
  <c r="BS140" i="20"/>
  <c r="CA140" i="20"/>
  <c r="BL140" i="20"/>
  <c r="BT140" i="20"/>
  <c r="CB140" i="20"/>
  <c r="BM140" i="20"/>
  <c r="BU140" i="20"/>
  <c r="CC140" i="20"/>
  <c r="BF140" i="20"/>
  <c r="BN140" i="20"/>
  <c r="BV140" i="20"/>
  <c r="CD140" i="20"/>
  <c r="BG140" i="20"/>
  <c r="BO140" i="20"/>
  <c r="BW140" i="20"/>
  <c r="CE140" i="20"/>
  <c r="BH140" i="20"/>
  <c r="BP140" i="20"/>
  <c r="BX140" i="20"/>
  <c r="CF140" i="20"/>
  <c r="CG140" i="20"/>
  <c r="CH140" i="20"/>
  <c r="BI140" i="20"/>
  <c r="BJ140" i="20"/>
  <c r="BY140" i="20"/>
  <c r="BQ140" i="20"/>
  <c r="BR140" i="20"/>
  <c r="BZ140" i="20"/>
  <c r="BF131" i="20"/>
  <c r="BN131" i="20"/>
  <c r="BV131" i="20"/>
  <c r="CD131" i="20"/>
  <c r="BG131" i="20"/>
  <c r="BO131" i="20"/>
  <c r="BW131" i="20"/>
  <c r="CE131" i="20"/>
  <c r="BH131" i="20"/>
  <c r="BP131" i="20"/>
  <c r="BX131" i="20"/>
  <c r="CF131" i="20"/>
  <c r="BI131" i="20"/>
  <c r="BQ131" i="20"/>
  <c r="BY131" i="20"/>
  <c r="CG131" i="20"/>
  <c r="BK131" i="20"/>
  <c r="BS131" i="20"/>
  <c r="CA131" i="20"/>
  <c r="BU131" i="20"/>
  <c r="BZ131" i="20"/>
  <c r="CB131" i="20"/>
  <c r="BJ131" i="20"/>
  <c r="CC131" i="20"/>
  <c r="BL131" i="20"/>
  <c r="CH131" i="20"/>
  <c r="BM131" i="20"/>
  <c r="BR131" i="20"/>
  <c r="BT131" i="20"/>
  <c r="BI142" i="20"/>
  <c r="BQ142" i="20"/>
  <c r="BY142" i="20"/>
  <c r="CG142" i="20"/>
  <c r="BJ142" i="20"/>
  <c r="BR142" i="20"/>
  <c r="BZ142" i="20"/>
  <c r="CH142" i="20"/>
  <c r="BK142" i="20"/>
  <c r="BS142" i="20"/>
  <c r="CA142" i="20"/>
  <c r="BL142" i="20"/>
  <c r="BT142" i="20"/>
  <c r="CB142" i="20"/>
  <c r="BM142" i="20"/>
  <c r="BU142" i="20"/>
  <c r="CC142" i="20"/>
  <c r="BF142" i="20"/>
  <c r="BN142" i="20"/>
  <c r="BV142" i="20"/>
  <c r="CD142" i="20"/>
  <c r="BG142" i="20"/>
  <c r="BH142" i="20"/>
  <c r="BO142" i="20"/>
  <c r="BP142" i="20"/>
  <c r="BW142" i="20"/>
  <c r="BX142" i="20"/>
  <c r="CE142" i="20"/>
  <c r="CF142" i="20"/>
  <c r="BK130" i="20"/>
  <c r="BS130" i="20"/>
  <c r="CA130" i="20"/>
  <c r="BL130" i="20"/>
  <c r="BT130" i="20"/>
  <c r="CB130" i="20"/>
  <c r="BM130" i="20"/>
  <c r="BU130" i="20"/>
  <c r="CC130" i="20"/>
  <c r="BF130" i="20"/>
  <c r="BN130" i="20"/>
  <c r="BV130" i="20"/>
  <c r="CD130" i="20"/>
  <c r="BH130" i="20"/>
  <c r="BP130" i="20"/>
  <c r="BX130" i="20"/>
  <c r="CF130" i="20"/>
  <c r="BI130" i="20"/>
  <c r="CE130" i="20"/>
  <c r="BJ130" i="20"/>
  <c r="CG130" i="20"/>
  <c r="BO130" i="20"/>
  <c r="CH130" i="20"/>
  <c r="BQ130" i="20"/>
  <c r="BR130" i="20"/>
  <c r="BW130" i="20"/>
  <c r="BZ130" i="20"/>
  <c r="BY130" i="20"/>
  <c r="BG130" i="20"/>
  <c r="BG123" i="20"/>
  <c r="BO123" i="20"/>
  <c r="BW123" i="20"/>
  <c r="BH123" i="20"/>
  <c r="BP123" i="20"/>
  <c r="BX123" i="20"/>
  <c r="BI123" i="20"/>
  <c r="BQ123" i="20"/>
  <c r="BY123" i="20"/>
  <c r="BJ123" i="20"/>
  <c r="BR123" i="20"/>
  <c r="BZ123" i="20"/>
  <c r="BK123" i="20"/>
  <c r="BL123" i="20"/>
  <c r="BT123" i="20"/>
  <c r="CB123" i="20"/>
  <c r="CA123" i="20"/>
  <c r="CC123" i="20"/>
  <c r="BF123" i="20"/>
  <c r="BM123" i="20"/>
  <c r="BN123" i="20"/>
  <c r="BS123" i="20"/>
  <c r="BV123" i="20"/>
  <c r="BU123" i="20"/>
  <c r="BN165" i="20"/>
  <c r="BI127" i="20"/>
  <c r="BQ127" i="20"/>
  <c r="BY127" i="20"/>
  <c r="CG127" i="20"/>
  <c r="BJ127" i="20"/>
  <c r="BR127" i="20"/>
  <c r="BZ127" i="20"/>
  <c r="BK127" i="20"/>
  <c r="BS127" i="20"/>
  <c r="CA127" i="20"/>
  <c r="BL127" i="20"/>
  <c r="BT127" i="20"/>
  <c r="CB127" i="20"/>
  <c r="BF127" i="20"/>
  <c r="BN127" i="20"/>
  <c r="BV127" i="20"/>
  <c r="CD127" i="20"/>
  <c r="BH127" i="20"/>
  <c r="CE127" i="20"/>
  <c r="BM127" i="20"/>
  <c r="CF127" i="20"/>
  <c r="BO127" i="20"/>
  <c r="BP127" i="20"/>
  <c r="BU127" i="20"/>
  <c r="BW127" i="20"/>
  <c r="BG127" i="20"/>
  <c r="CC127" i="20"/>
  <c r="BX127" i="20"/>
  <c r="BD110" i="20"/>
  <c r="BJ117" i="20"/>
  <c r="BR117" i="20"/>
  <c r="BK117" i="20"/>
  <c r="BS117" i="20"/>
  <c r="BL117" i="20"/>
  <c r="BT117" i="20"/>
  <c r="BM117" i="20"/>
  <c r="BU117" i="20"/>
  <c r="BF117" i="20"/>
  <c r="BN117" i="20"/>
  <c r="BV117" i="20"/>
  <c r="BG117" i="20"/>
  <c r="BO117" i="20"/>
  <c r="BW117" i="20"/>
  <c r="BH117" i="20"/>
  <c r="BI117" i="20"/>
  <c r="BP117" i="20"/>
  <c r="BQ117" i="20"/>
  <c r="BI132" i="20"/>
  <c r="BQ132" i="20"/>
  <c r="BY132" i="20"/>
  <c r="CG132" i="20"/>
  <c r="BJ132" i="20"/>
  <c r="BR132" i="20"/>
  <c r="BZ132" i="20"/>
  <c r="CH132" i="20"/>
  <c r="BK132" i="20"/>
  <c r="BS132" i="20"/>
  <c r="CA132" i="20"/>
  <c r="BL132" i="20"/>
  <c r="BT132" i="20"/>
  <c r="CB132" i="20"/>
  <c r="BF132" i="20"/>
  <c r="BN132" i="20"/>
  <c r="BV132" i="20"/>
  <c r="CD132" i="20"/>
  <c r="BO132" i="20"/>
  <c r="BP132" i="20"/>
  <c r="BU132" i="20"/>
  <c r="BW132" i="20"/>
  <c r="BX132" i="20"/>
  <c r="BG132" i="20"/>
  <c r="CC132" i="20"/>
  <c r="BH132" i="20"/>
  <c r="BM132" i="20"/>
  <c r="CE132" i="20"/>
  <c r="CF132" i="20"/>
  <c r="BK115" i="20"/>
  <c r="BS115" i="20"/>
  <c r="BL115" i="20"/>
  <c r="BT115" i="20"/>
  <c r="BM115" i="20"/>
  <c r="BU115" i="20"/>
  <c r="BF115" i="20"/>
  <c r="BN115" i="20"/>
  <c r="BG115" i="20"/>
  <c r="BO115" i="20"/>
  <c r="BH115" i="20"/>
  <c r="BP115" i="20"/>
  <c r="BI115" i="20"/>
  <c r="BJ115" i="20"/>
  <c r="BQ115" i="20"/>
  <c r="BR115" i="20"/>
  <c r="AX92" i="20"/>
  <c r="BG134" i="20"/>
  <c r="BO134" i="20"/>
  <c r="BH134" i="20"/>
  <c r="BI134" i="20"/>
  <c r="BQ134" i="20"/>
  <c r="BJ134" i="20"/>
  <c r="BP134" i="20"/>
  <c r="BY134" i="20"/>
  <c r="CG134" i="20"/>
  <c r="BR134" i="20"/>
  <c r="BZ134" i="20"/>
  <c r="CH134" i="20"/>
  <c r="BS134" i="20"/>
  <c r="CA134" i="20"/>
  <c r="BF134" i="20"/>
  <c r="BT134" i="20"/>
  <c r="CB134" i="20"/>
  <c r="BK134" i="20"/>
  <c r="BU134" i="20"/>
  <c r="CC134" i="20"/>
  <c r="BL134" i="20"/>
  <c r="BV134" i="20"/>
  <c r="CD134" i="20"/>
  <c r="BM134" i="20"/>
  <c r="BN134" i="20"/>
  <c r="BW134" i="20"/>
  <c r="BX134" i="20"/>
  <c r="CE134" i="20"/>
  <c r="CF134" i="20"/>
  <c r="BF122" i="20"/>
  <c r="BN122" i="20"/>
  <c r="BV122" i="20"/>
  <c r="BG122" i="20"/>
  <c r="BO122" i="20"/>
  <c r="BW122" i="20"/>
  <c r="BH122" i="20"/>
  <c r="BP122" i="20"/>
  <c r="BX122" i="20"/>
  <c r="BI122" i="20"/>
  <c r="BQ122" i="20"/>
  <c r="BY122" i="20"/>
  <c r="BJ122" i="20"/>
  <c r="BR122" i="20"/>
  <c r="BZ122" i="20"/>
  <c r="BK122" i="20"/>
  <c r="BS122" i="20"/>
  <c r="CA122" i="20"/>
  <c r="BU122" i="20"/>
  <c r="CB122" i="20"/>
  <c r="BL122" i="20"/>
  <c r="BT122" i="20"/>
  <c r="BM122" i="20"/>
  <c r="BI165" i="20"/>
  <c r="BL165" i="20"/>
  <c r="AO126" i="20"/>
  <c r="AH118" i="20"/>
  <c r="AM94" i="20"/>
  <c r="AF94" i="20"/>
  <c r="AK94" i="20"/>
  <c r="AW94" i="20"/>
  <c r="AR94" i="20"/>
  <c r="H94" i="20"/>
  <c r="H145" i="20" s="1"/>
  <c r="AX94" i="20"/>
  <c r="AA94" i="20"/>
  <c r="G92" i="20"/>
  <c r="M94" i="20"/>
  <c r="AU94" i="20"/>
  <c r="V94" i="20"/>
  <c r="AI94" i="20"/>
  <c r="R94" i="20"/>
  <c r="AS94" i="20"/>
  <c r="AD94" i="20"/>
  <c r="AQ94" i="20"/>
  <c r="Z94" i="20"/>
  <c r="T94" i="20"/>
  <c r="I94" i="20"/>
  <c r="P94" i="20"/>
  <c r="AJ94" i="20"/>
  <c r="Y94" i="20"/>
  <c r="AC94" i="20"/>
  <c r="X94" i="20"/>
  <c r="AO94" i="20"/>
  <c r="BE114" i="20"/>
  <c r="T92" i="20"/>
  <c r="BE107" i="20"/>
  <c r="BE133" i="20"/>
  <c r="BE123" i="20"/>
  <c r="BE136" i="20"/>
  <c r="AI118" i="20"/>
  <c r="AV92" i="20"/>
  <c r="BE135" i="20"/>
  <c r="AQ118" i="20"/>
  <c r="V92" i="20"/>
  <c r="BE109" i="20"/>
  <c r="AK92" i="20"/>
  <c r="BE124" i="20"/>
  <c r="BE139" i="20"/>
  <c r="BE129" i="20"/>
  <c r="BB126" i="20"/>
  <c r="BE126" i="20"/>
  <c r="BE112" i="20"/>
  <c r="BE127" i="20"/>
  <c r="S92" i="20"/>
  <c r="BE106" i="20"/>
  <c r="U92" i="20"/>
  <c r="BE108" i="20"/>
  <c r="BE118" i="20"/>
  <c r="BE116" i="20"/>
  <c r="BE119" i="20"/>
  <c r="AZ118" i="20"/>
  <c r="AS118" i="20"/>
  <c r="M92" i="20"/>
  <c r="BE100" i="20"/>
  <c r="O94" i="20"/>
  <c r="U94" i="20"/>
  <c r="AV94" i="20"/>
  <c r="AL94" i="20"/>
  <c r="K94" i="20"/>
  <c r="BE128" i="20"/>
  <c r="BE125" i="20"/>
  <c r="Z92" i="20"/>
  <c r="BE113" i="20"/>
  <c r="AI110" i="20"/>
  <c r="BE110" i="20"/>
  <c r="BE165" i="20"/>
  <c r="BE131" i="20"/>
  <c r="BE121" i="20"/>
  <c r="X92" i="20"/>
  <c r="BE111" i="20"/>
  <c r="AG118" i="20"/>
  <c r="BA118" i="20"/>
  <c r="AE94" i="20"/>
  <c r="AB94" i="20"/>
  <c r="AH94" i="20"/>
  <c r="L94" i="20"/>
  <c r="AT94" i="20"/>
  <c r="S94" i="20"/>
  <c r="BE115" i="20"/>
  <c r="BE105" i="20"/>
  <c r="AW102" i="20"/>
  <c r="BE102" i="20"/>
  <c r="BE103" i="20"/>
  <c r="AT118" i="20"/>
  <c r="Q92" i="20"/>
  <c r="BE104" i="20"/>
  <c r="BE138" i="20"/>
  <c r="AW118" i="20"/>
  <c r="AR118" i="20"/>
  <c r="BE140" i="20"/>
  <c r="BE142" i="20"/>
  <c r="BE130" i="20"/>
  <c r="BE120" i="20"/>
  <c r="BE143" i="20"/>
  <c r="AM118" i="20"/>
  <c r="BB118" i="20"/>
  <c r="BE117" i="20"/>
  <c r="BE132" i="20"/>
  <c r="AZ94" i="20"/>
  <c r="AP94" i="20"/>
  <c r="J94" i="20"/>
  <c r="N94" i="20"/>
  <c r="AG94" i="20"/>
  <c r="BE137" i="20"/>
  <c r="AW134" i="20"/>
  <c r="BE134" i="20"/>
  <c r="BE122" i="20"/>
  <c r="AZ134" i="20"/>
  <c r="AF110" i="20"/>
  <c r="AZ110" i="20"/>
  <c r="AK102" i="20"/>
  <c r="AM102" i="20"/>
  <c r="R102" i="20"/>
  <c r="Y102" i="20"/>
  <c r="W92" i="20"/>
  <c r="BD134" i="20"/>
  <c r="AU110" i="20"/>
  <c r="Z110" i="20"/>
  <c r="U102" i="20"/>
  <c r="Z102" i="20"/>
  <c r="AL102" i="20"/>
  <c r="AI102" i="20"/>
  <c r="O92" i="20"/>
  <c r="BC110" i="20"/>
  <c r="AH102" i="20"/>
  <c r="AZ102" i="20"/>
  <c r="AT102" i="20"/>
  <c r="AQ102" i="20"/>
  <c r="AW92" i="20"/>
  <c r="BC165" i="20"/>
  <c r="R92" i="20"/>
  <c r="AH92" i="20"/>
  <c r="AP92" i="20"/>
  <c r="AG92" i="20"/>
  <c r="AA92" i="20"/>
  <c r="AV126" i="20"/>
  <c r="AU126" i="20"/>
  <c r="AW126" i="20"/>
  <c r="AR92" i="20"/>
  <c r="AQ92" i="20"/>
  <c r="AF92" i="20"/>
  <c r="AO92" i="20"/>
  <c r="AL92" i="20"/>
  <c r="AX126" i="20"/>
  <c r="AP126" i="20"/>
  <c r="AN118" i="20"/>
  <c r="AF118" i="20"/>
  <c r="AC110" i="20"/>
  <c r="AO110" i="20"/>
  <c r="AW110" i="20"/>
  <c r="AR110" i="20"/>
  <c r="AD110" i="20"/>
  <c r="AD92" i="20"/>
  <c r="AJ92" i="20"/>
  <c r="BC92" i="20"/>
  <c r="AN126" i="20"/>
  <c r="AS126" i="20"/>
  <c r="AZ126" i="20"/>
  <c r="AT126" i="20"/>
  <c r="BD92" i="20"/>
  <c r="AJ118" i="20"/>
  <c r="AO118" i="20"/>
  <c r="AL118" i="20"/>
  <c r="AV110" i="20"/>
  <c r="BA110" i="20"/>
  <c r="AL110" i="20"/>
  <c r="AJ102" i="20"/>
  <c r="P102" i="20"/>
  <c r="V102" i="20"/>
  <c r="AO102" i="20"/>
  <c r="AB92" i="20"/>
  <c r="BD142" i="20"/>
  <c r="AU92" i="20"/>
  <c r="AX134" i="20"/>
  <c r="AY126" i="20"/>
  <c r="BA126" i="20"/>
  <c r="AP118" i="20"/>
  <c r="BC118" i="20"/>
  <c r="AX118" i="20"/>
  <c r="AU118" i="20"/>
  <c r="AX110" i="20"/>
  <c r="AG110" i="20"/>
  <c r="AP110" i="20"/>
  <c r="AB110" i="20"/>
  <c r="AT110" i="20"/>
  <c r="T102" i="20"/>
  <c r="AV102" i="20"/>
  <c r="AC102" i="20"/>
  <c r="AD102" i="20"/>
  <c r="BA92" i="20"/>
  <c r="AZ92" i="20"/>
  <c r="AM92" i="20"/>
  <c r="AR126" i="20"/>
  <c r="AY92" i="20"/>
  <c r="AS92" i="20"/>
  <c r="AE92" i="20"/>
  <c r="AC92" i="20"/>
  <c r="AQ126" i="20"/>
  <c r="BC126" i="20"/>
  <c r="AN92" i="20"/>
  <c r="AY118" i="20"/>
  <c r="AV118" i="20"/>
  <c r="AJ110" i="20"/>
  <c r="AS110" i="20"/>
  <c r="AY110" i="20"/>
  <c r="AH110" i="20"/>
  <c r="AI92" i="20"/>
  <c r="BB91" i="20"/>
  <c r="BC99" i="20"/>
  <c r="AU99" i="20"/>
  <c r="AM99" i="20"/>
  <c r="AE99" i="20"/>
  <c r="W99" i="20"/>
  <c r="O99" i="20"/>
  <c r="BA99" i="20"/>
  <c r="AS99" i="20"/>
  <c r="AK99" i="20"/>
  <c r="AC99" i="20"/>
  <c r="U99" i="20"/>
  <c r="M99" i="20"/>
  <c r="AX99" i="20"/>
  <c r="AP99" i="20"/>
  <c r="AH99" i="20"/>
  <c r="Z99" i="20"/>
  <c r="R99" i="20"/>
  <c r="AV99" i="20"/>
  <c r="AI99" i="20"/>
  <c r="V99" i="20"/>
  <c r="AT99" i="20"/>
  <c r="AG99" i="20"/>
  <c r="T99" i="20"/>
  <c r="AQ99" i="20"/>
  <c r="AD99" i="20"/>
  <c r="AR99" i="20"/>
  <c r="AF99" i="20"/>
  <c r="S99" i="20"/>
  <c r="BD99" i="20"/>
  <c r="Q99" i="20"/>
  <c r="AZ99" i="20"/>
  <c r="AN99" i="20"/>
  <c r="AA99" i="20"/>
  <c r="N99" i="20"/>
  <c r="AY99" i="20"/>
  <c r="AL99" i="20"/>
  <c r="Y99" i="20"/>
  <c r="BB99" i="20"/>
  <c r="AW99" i="20"/>
  <c r="AJ99" i="20"/>
  <c r="AB99" i="20"/>
  <c r="AO99" i="20"/>
  <c r="X99" i="20"/>
  <c r="P99" i="20"/>
  <c r="W165" i="20"/>
  <c r="AW112" i="20"/>
  <c r="AO112" i="20"/>
  <c r="AG112" i="20"/>
  <c r="BB112" i="20"/>
  <c r="AT112" i="20"/>
  <c r="AL112" i="20"/>
  <c r="AD112" i="20"/>
  <c r="AX112" i="20"/>
  <c r="AM112" i="20"/>
  <c r="AB112" i="20"/>
  <c r="AY112" i="20"/>
  <c r="AN112" i="20"/>
  <c r="AC112" i="20"/>
  <c r="AK112" i="20"/>
  <c r="AV112" i="20"/>
  <c r="AI112" i="20"/>
  <c r="AH112" i="20"/>
  <c r="AU112" i="20"/>
  <c r="AS112" i="20"/>
  <c r="AF112" i="20"/>
  <c r="BC112" i="20"/>
  <c r="AP112" i="20"/>
  <c r="Z112" i="20"/>
  <c r="BA112" i="20"/>
  <c r="BD112" i="20"/>
  <c r="AZ112" i="20"/>
  <c r="AR112" i="20"/>
  <c r="AQ112" i="20"/>
  <c r="AE112" i="20"/>
  <c r="AA112" i="20"/>
  <c r="AJ112" i="20"/>
  <c r="BD130" i="20"/>
  <c r="AV130" i="20"/>
  <c r="BB130" i="20"/>
  <c r="AT130" i="20"/>
  <c r="AZ130" i="20"/>
  <c r="AR130" i="20"/>
  <c r="AX130" i="20"/>
  <c r="AW130" i="20"/>
  <c r="AS130" i="20"/>
  <c r="BC130" i="20"/>
  <c r="BA130" i="20"/>
  <c r="AU130" i="20"/>
  <c r="AY130" i="20"/>
  <c r="BC117" i="20"/>
  <c r="AU117" i="20"/>
  <c r="AM117" i="20"/>
  <c r="AE117" i="20"/>
  <c r="BA117" i="20"/>
  <c r="AS117" i="20"/>
  <c r="AK117" i="20"/>
  <c r="AX117" i="20"/>
  <c r="AP117" i="20"/>
  <c r="AH117" i="20"/>
  <c r="AV117" i="20"/>
  <c r="AI117" i="20"/>
  <c r="AW117" i="20"/>
  <c r="AJ117" i="20"/>
  <c r="AQ117" i="20"/>
  <c r="AO117" i="20"/>
  <c r="BD117" i="20"/>
  <c r="AN117" i="20"/>
  <c r="AY117" i="20"/>
  <c r="AF117" i="20"/>
  <c r="AT117" i="20"/>
  <c r="AL117" i="20"/>
  <c r="AG117" i="20"/>
  <c r="BB117" i="20"/>
  <c r="AZ117" i="20"/>
  <c r="AR117" i="20"/>
  <c r="AW121" i="20"/>
  <c r="AO121" i="20"/>
  <c r="BA121" i="20"/>
  <c r="AZ121" i="20"/>
  <c r="AQ121" i="20"/>
  <c r="AX121" i="20"/>
  <c r="AN121" i="20"/>
  <c r="BD121" i="20"/>
  <c r="AT121" i="20"/>
  <c r="AK121" i="20"/>
  <c r="AS121" i="20"/>
  <c r="AU121" i="20"/>
  <c r="AM121" i="20"/>
  <c r="AL121" i="20"/>
  <c r="BC121" i="20"/>
  <c r="AJ121" i="20"/>
  <c r="AV121" i="20"/>
  <c r="AR121" i="20"/>
  <c r="BB121" i="20"/>
  <c r="AY121" i="20"/>
  <c r="AI121" i="20"/>
  <c r="AP121" i="20"/>
  <c r="AY136" i="20"/>
  <c r="BC136" i="20"/>
  <c r="BD136" i="20"/>
  <c r="BB136" i="20"/>
  <c r="AZ136" i="20"/>
  <c r="BA136" i="20"/>
  <c r="AX136" i="20"/>
  <c r="AY104" i="20"/>
  <c r="AQ104" i="20"/>
  <c r="AI104" i="20"/>
  <c r="AA104" i="20"/>
  <c r="S104" i="20"/>
  <c r="AW104" i="20"/>
  <c r="AO104" i="20"/>
  <c r="AG104" i="20"/>
  <c r="Y104" i="20"/>
  <c r="BB104" i="20"/>
  <c r="AT104" i="20"/>
  <c r="AL104" i="20"/>
  <c r="AD104" i="20"/>
  <c r="V104" i="20"/>
  <c r="AS104" i="20"/>
  <c r="AF104" i="20"/>
  <c r="T104" i="20"/>
  <c r="BD104" i="20"/>
  <c r="AR104" i="20"/>
  <c r="AE104" i="20"/>
  <c r="R104" i="20"/>
  <c r="AN104" i="20"/>
  <c r="BC104" i="20"/>
  <c r="AP104" i="20"/>
  <c r="AC104" i="20"/>
  <c r="BA104" i="20"/>
  <c r="AB104" i="20"/>
  <c r="AX104" i="20"/>
  <c r="AK104" i="20"/>
  <c r="X104" i="20"/>
  <c r="AV104" i="20"/>
  <c r="AJ104" i="20"/>
  <c r="W104" i="20"/>
  <c r="AM104" i="20"/>
  <c r="AH104" i="20"/>
  <c r="U104" i="20"/>
  <c r="Z104" i="20"/>
  <c r="AZ104" i="20"/>
  <c r="AU104" i="20"/>
  <c r="AW114" i="20"/>
  <c r="AO114" i="20"/>
  <c r="AG114" i="20"/>
  <c r="BB114" i="20"/>
  <c r="AT114" i="20"/>
  <c r="AL114" i="20"/>
  <c r="AD114" i="20"/>
  <c r="AU114" i="20"/>
  <c r="AJ114" i="20"/>
  <c r="AV114" i="20"/>
  <c r="AK114" i="20"/>
  <c r="AY114" i="20"/>
  <c r="AS114" i="20"/>
  <c r="AF114" i="20"/>
  <c r="AR114" i="20"/>
  <c r="AE114" i="20"/>
  <c r="BD114" i="20"/>
  <c r="AQ114" i="20"/>
  <c r="AC114" i="20"/>
  <c r="AZ114" i="20"/>
  <c r="AM114" i="20"/>
  <c r="AI114" i="20"/>
  <c r="AP114" i="20"/>
  <c r="AN114" i="20"/>
  <c r="AB114" i="20"/>
  <c r="AH114" i="20"/>
  <c r="BC114" i="20"/>
  <c r="BA114" i="20"/>
  <c r="AX114" i="20"/>
  <c r="AZ109" i="20"/>
  <c r="AR109" i="20"/>
  <c r="AJ109" i="20"/>
  <c r="AB109" i="20"/>
  <c r="BA109" i="20"/>
  <c r="AS109" i="20"/>
  <c r="AK109" i="20"/>
  <c r="AC109" i="20"/>
  <c r="AW109" i="20"/>
  <c r="AM109" i="20"/>
  <c r="AA109" i="20"/>
  <c r="AU109" i="20"/>
  <c r="AI109" i="20"/>
  <c r="Y109" i="20"/>
  <c r="BB109" i="20"/>
  <c r="AP109" i="20"/>
  <c r="AF109" i="20"/>
  <c r="AG109" i="20"/>
  <c r="AV109" i="20"/>
  <c r="AE109" i="20"/>
  <c r="AT109" i="20"/>
  <c r="AD109" i="20"/>
  <c r="AQ109" i="20"/>
  <c r="Z109" i="20"/>
  <c r="AO109" i="20"/>
  <c r="X109" i="20"/>
  <c r="BC109" i="20"/>
  <c r="AL109" i="20"/>
  <c r="AY109" i="20"/>
  <c r="AH109" i="20"/>
  <c r="AX109" i="20"/>
  <c r="W109" i="20"/>
  <c r="BD109" i="20"/>
  <c r="AN109" i="20"/>
  <c r="L92" i="20"/>
  <c r="BA111" i="20"/>
  <c r="AS111" i="20"/>
  <c r="AK111" i="20"/>
  <c r="AC111" i="20"/>
  <c r="AX111" i="20"/>
  <c r="AP111" i="20"/>
  <c r="AH111" i="20"/>
  <c r="Z111" i="20"/>
  <c r="AY111" i="20"/>
  <c r="AN111" i="20"/>
  <c r="AD111" i="20"/>
  <c r="AZ111" i="20"/>
  <c r="AO111" i="20"/>
  <c r="AE111" i="20"/>
  <c r="AW111" i="20"/>
  <c r="AJ111" i="20"/>
  <c r="AU111" i="20"/>
  <c r="AG111" i="20"/>
  <c r="BD111" i="20"/>
  <c r="AQ111" i="20"/>
  <c r="AA111" i="20"/>
  <c r="AM111" i="20"/>
  <c r="AL111" i="20"/>
  <c r="AI111" i="20"/>
  <c r="BC111" i="20"/>
  <c r="AF111" i="20"/>
  <c r="AV111" i="20"/>
  <c r="Y111" i="20"/>
  <c r="AT111" i="20"/>
  <c r="AR111" i="20"/>
  <c r="AB111" i="20"/>
  <c r="BB111" i="20"/>
  <c r="AW124" i="20"/>
  <c r="AO124" i="20"/>
  <c r="AY124" i="20"/>
  <c r="AP124" i="20"/>
  <c r="BC124" i="20"/>
  <c r="AT124" i="20"/>
  <c r="AZ124" i="20"/>
  <c r="AM124" i="20"/>
  <c r="AV124" i="20"/>
  <c r="BD124" i="20"/>
  <c r="AR124" i="20"/>
  <c r="AS124" i="20"/>
  <c r="AU124" i="20"/>
  <c r="BB124" i="20"/>
  <c r="BA124" i="20"/>
  <c r="AN124" i="20"/>
  <c r="AL124" i="20"/>
  <c r="AX124" i="20"/>
  <c r="AQ124" i="20"/>
  <c r="BA123" i="20"/>
  <c r="AS123" i="20"/>
  <c r="AK123" i="20"/>
  <c r="AW123" i="20"/>
  <c r="AN123" i="20"/>
  <c r="BB123" i="20"/>
  <c r="AR123" i="20"/>
  <c r="AU123" i="20"/>
  <c r="BD123" i="20"/>
  <c r="AQ123" i="20"/>
  <c r="AY123" i="20"/>
  <c r="AM123" i="20"/>
  <c r="AX123" i="20"/>
  <c r="AZ123" i="20"/>
  <c r="AV123" i="20"/>
  <c r="AT123" i="20"/>
  <c r="AP123" i="20"/>
  <c r="BC123" i="20"/>
  <c r="AO123" i="20"/>
  <c r="AL123" i="20"/>
  <c r="BA113" i="20"/>
  <c r="AS113" i="20"/>
  <c r="AK113" i="20"/>
  <c r="AC113" i="20"/>
  <c r="AX113" i="20"/>
  <c r="AP113" i="20"/>
  <c r="AH113" i="20"/>
  <c r="AV113" i="20"/>
  <c r="AL113" i="20"/>
  <c r="AA113" i="20"/>
  <c r="AW113" i="20"/>
  <c r="AM113" i="20"/>
  <c r="AB113" i="20"/>
  <c r="AU113" i="20"/>
  <c r="AG113" i="20"/>
  <c r="AT113" i="20"/>
  <c r="AF113" i="20"/>
  <c r="AR113" i="20"/>
  <c r="AE113" i="20"/>
  <c r="BB113" i="20"/>
  <c r="AN113" i="20"/>
  <c r="AZ113" i="20"/>
  <c r="AJ113" i="20"/>
  <c r="AY113" i="20"/>
  <c r="AQ113" i="20"/>
  <c r="AO113" i="20"/>
  <c r="AI113" i="20"/>
  <c r="BD113" i="20"/>
  <c r="BC113" i="20"/>
  <c r="AD113" i="20"/>
  <c r="AW119" i="20"/>
  <c r="AO119" i="20"/>
  <c r="AG119" i="20"/>
  <c r="AV119" i="20"/>
  <c r="AM119" i="20"/>
  <c r="BC119" i="20"/>
  <c r="AT119" i="20"/>
  <c r="AK119" i="20"/>
  <c r="AZ119" i="20"/>
  <c r="AQ119" i="20"/>
  <c r="AH119" i="20"/>
  <c r="AS119" i="20"/>
  <c r="AU119" i="20"/>
  <c r="AJ119" i="20"/>
  <c r="AY119" i="20"/>
  <c r="AX119" i="20"/>
  <c r="AR119" i="20"/>
  <c r="BD119" i="20"/>
  <c r="AL119" i="20"/>
  <c r="BB119" i="20"/>
  <c r="BA119" i="20"/>
  <c r="AP119" i="20"/>
  <c r="AN119" i="20"/>
  <c r="AI119" i="20"/>
  <c r="AY106" i="20"/>
  <c r="AQ106" i="20"/>
  <c r="AI106" i="20"/>
  <c r="AA106" i="20"/>
  <c r="AW106" i="20"/>
  <c r="AO106" i="20"/>
  <c r="AG106" i="20"/>
  <c r="Y106" i="20"/>
  <c r="BB106" i="20"/>
  <c r="AT106" i="20"/>
  <c r="AL106" i="20"/>
  <c r="AD106" i="20"/>
  <c r="V106" i="20"/>
  <c r="AU106" i="20"/>
  <c r="AH106" i="20"/>
  <c r="U106" i="20"/>
  <c r="AS106" i="20"/>
  <c r="AF106" i="20"/>
  <c r="T106" i="20"/>
  <c r="AP106" i="20"/>
  <c r="BD106" i="20"/>
  <c r="AR106" i="20"/>
  <c r="AE106" i="20"/>
  <c r="BC106" i="20"/>
  <c r="AC106" i="20"/>
  <c r="AZ106" i="20"/>
  <c r="AM106" i="20"/>
  <c r="Z106" i="20"/>
  <c r="AX106" i="20"/>
  <c r="AK106" i="20"/>
  <c r="X106" i="20"/>
  <c r="BA106" i="20"/>
  <c r="AV106" i="20"/>
  <c r="AJ106" i="20"/>
  <c r="AN106" i="20"/>
  <c r="W106" i="20"/>
  <c r="AB106" i="20"/>
  <c r="AW128" i="20"/>
  <c r="BB128" i="20"/>
  <c r="AT128" i="20"/>
  <c r="BC128" i="20"/>
  <c r="AR128" i="20"/>
  <c r="AZ128" i="20"/>
  <c r="AP128" i="20"/>
  <c r="AX128" i="20"/>
  <c r="AS128" i="20"/>
  <c r="AY128" i="20"/>
  <c r="AQ128" i="20"/>
  <c r="AV128" i="20"/>
  <c r="AU128" i="20"/>
  <c r="BD128" i="20"/>
  <c r="BA128" i="20"/>
  <c r="AY96" i="20"/>
  <c r="AQ96" i="20"/>
  <c r="AI96" i="20"/>
  <c r="AA96" i="20"/>
  <c r="S96" i="20"/>
  <c r="K96" i="20"/>
  <c r="AW96" i="20"/>
  <c r="AO96" i="20"/>
  <c r="AG96" i="20"/>
  <c r="Y96" i="20"/>
  <c r="Q96" i="20"/>
  <c r="BB96" i="20"/>
  <c r="AT96" i="20"/>
  <c r="AL96" i="20"/>
  <c r="AD96" i="20"/>
  <c r="V96" i="20"/>
  <c r="N96" i="20"/>
  <c r="AZ96" i="20"/>
  <c r="AM96" i="20"/>
  <c r="Z96" i="20"/>
  <c r="M96" i="20"/>
  <c r="AX96" i="20"/>
  <c r="AK96" i="20"/>
  <c r="X96" i="20"/>
  <c r="L96" i="20"/>
  <c r="AH96" i="20"/>
  <c r="AU96" i="20"/>
  <c r="AV96" i="20"/>
  <c r="AJ96" i="20"/>
  <c r="W96" i="20"/>
  <c r="J96" i="20"/>
  <c r="U96" i="20"/>
  <c r="AR96" i="20"/>
  <c r="AE96" i="20"/>
  <c r="R96" i="20"/>
  <c r="AP96" i="20"/>
  <c r="AC96" i="20"/>
  <c r="P96" i="20"/>
  <c r="AN96" i="20"/>
  <c r="AF96" i="20"/>
  <c r="T96" i="20"/>
  <c r="AB96" i="20"/>
  <c r="BA96" i="20"/>
  <c r="AS96" i="20"/>
  <c r="O96" i="20"/>
  <c r="AY98" i="20"/>
  <c r="AQ98" i="20"/>
  <c r="AI98" i="20"/>
  <c r="AA98" i="20"/>
  <c r="S98" i="20"/>
  <c r="AW98" i="20"/>
  <c r="AO98" i="20"/>
  <c r="AG98" i="20"/>
  <c r="Y98" i="20"/>
  <c r="Q98" i="20"/>
  <c r="BB98" i="20"/>
  <c r="AT98" i="20"/>
  <c r="AL98" i="20"/>
  <c r="AD98" i="20"/>
  <c r="V98" i="20"/>
  <c r="N98" i="20"/>
  <c r="BD98" i="20"/>
  <c r="BA98" i="20"/>
  <c r="AN98" i="20"/>
  <c r="AB98" i="20"/>
  <c r="O98" i="20"/>
  <c r="AM98" i="20"/>
  <c r="Z98" i="20"/>
  <c r="M98" i="20"/>
  <c r="AV98" i="20"/>
  <c r="AJ98" i="20"/>
  <c r="AZ98" i="20"/>
  <c r="AX98" i="20"/>
  <c r="AK98" i="20"/>
  <c r="X98" i="20"/>
  <c r="L98" i="20"/>
  <c r="W98" i="20"/>
  <c r="AS98" i="20"/>
  <c r="AF98" i="20"/>
  <c r="T98" i="20"/>
  <c r="AR98" i="20"/>
  <c r="AE98" i="20"/>
  <c r="R98" i="20"/>
  <c r="AU98" i="20"/>
  <c r="AP98" i="20"/>
  <c r="AC98" i="20"/>
  <c r="AH98" i="20"/>
  <c r="P98" i="20"/>
  <c r="BC98" i="20"/>
  <c r="U98" i="20"/>
  <c r="BC103" i="20"/>
  <c r="AU103" i="20"/>
  <c r="AM103" i="20"/>
  <c r="AE103" i="20"/>
  <c r="W103" i="20"/>
  <c r="BA103" i="20"/>
  <c r="AS103" i="20"/>
  <c r="AK103" i="20"/>
  <c r="AC103" i="20"/>
  <c r="U103" i="20"/>
  <c r="AX103" i="20"/>
  <c r="AP103" i="20"/>
  <c r="AH103" i="20"/>
  <c r="Z103" i="20"/>
  <c r="R103" i="20"/>
  <c r="AY103" i="20"/>
  <c r="AL103" i="20"/>
  <c r="Y103" i="20"/>
  <c r="AW103" i="20"/>
  <c r="AJ103" i="20"/>
  <c r="X103" i="20"/>
  <c r="AG103" i="20"/>
  <c r="AV103" i="20"/>
  <c r="AI103" i="20"/>
  <c r="V103" i="20"/>
  <c r="AT103" i="20"/>
  <c r="T103" i="20"/>
  <c r="BD103" i="20"/>
  <c r="AQ103" i="20"/>
  <c r="AD103" i="20"/>
  <c r="Q103" i="20"/>
  <c r="BB103" i="20"/>
  <c r="AO103" i="20"/>
  <c r="AB103" i="20"/>
  <c r="AF103" i="20"/>
  <c r="AA103" i="20"/>
  <c r="S103" i="20"/>
  <c r="AZ103" i="20"/>
  <c r="AR103" i="20"/>
  <c r="AN103" i="20"/>
  <c r="BA133" i="20"/>
  <c r="AY133" i="20"/>
  <c r="AW133" i="20"/>
  <c r="BC133" i="20"/>
  <c r="BB133" i="20"/>
  <c r="AX133" i="20"/>
  <c r="BD133" i="20"/>
  <c r="AZ133" i="20"/>
  <c r="AV133" i="20"/>
  <c r="AU133" i="20"/>
  <c r="G146" i="20"/>
  <c r="AW122" i="20"/>
  <c r="AO122" i="20"/>
  <c r="BD122" i="20"/>
  <c r="AU122" i="20"/>
  <c r="AL122" i="20"/>
  <c r="AZ122" i="20"/>
  <c r="AQ122" i="20"/>
  <c r="BB122" i="20"/>
  <c r="AP122" i="20"/>
  <c r="AY122" i="20"/>
  <c r="AM122" i="20"/>
  <c r="AT122" i="20"/>
  <c r="BC122" i="20"/>
  <c r="AJ122" i="20"/>
  <c r="AK122" i="20"/>
  <c r="AR122" i="20"/>
  <c r="AN122" i="20"/>
  <c r="AX122" i="20"/>
  <c r="AV122" i="20"/>
  <c r="BA122" i="20"/>
  <c r="AS122" i="20"/>
  <c r="E91" i="20"/>
  <c r="E147" i="20" s="1"/>
  <c r="E148" i="20" s="1"/>
  <c r="E149" i="20" s="1"/>
  <c r="N91" i="20"/>
  <c r="AY116" i="20"/>
  <c r="AQ116" i="20"/>
  <c r="AI116" i="20"/>
  <c r="AW116" i="20"/>
  <c r="AO116" i="20"/>
  <c r="AG116" i="20"/>
  <c r="BB116" i="20"/>
  <c r="AT116" i="20"/>
  <c r="AL116" i="20"/>
  <c r="AD116" i="20"/>
  <c r="BA116" i="20"/>
  <c r="AN116" i="20"/>
  <c r="BC116" i="20"/>
  <c r="AP116" i="20"/>
  <c r="AZ116" i="20"/>
  <c r="AJ116" i="20"/>
  <c r="AX116" i="20"/>
  <c r="AH116" i="20"/>
  <c r="AV116" i="20"/>
  <c r="AF116" i="20"/>
  <c r="AR116" i="20"/>
  <c r="AM116" i="20"/>
  <c r="AK116" i="20"/>
  <c r="AE116" i="20"/>
  <c r="BD116" i="20"/>
  <c r="AU116" i="20"/>
  <c r="AS116" i="20"/>
  <c r="BD135" i="20"/>
  <c r="BB135" i="20"/>
  <c r="AZ135" i="20"/>
  <c r="BC135" i="20"/>
  <c r="BA135" i="20"/>
  <c r="AX135" i="20"/>
  <c r="AW135" i="20"/>
  <c r="AY135" i="20"/>
  <c r="P92" i="20"/>
  <c r="AT92" i="20"/>
  <c r="F92" i="20"/>
  <c r="BC115" i="20"/>
  <c r="AU115" i="20"/>
  <c r="BA115" i="20"/>
  <c r="AS115" i="20"/>
  <c r="AK115" i="20"/>
  <c r="AC115" i="20"/>
  <c r="AX115" i="20"/>
  <c r="AP115" i="20"/>
  <c r="AH115" i="20"/>
  <c r="AT115" i="20"/>
  <c r="AI115" i="20"/>
  <c r="AV115" i="20"/>
  <c r="AJ115" i="20"/>
  <c r="AY115" i="20"/>
  <c r="AR115" i="20"/>
  <c r="AE115" i="20"/>
  <c r="AQ115" i="20"/>
  <c r="AD115" i="20"/>
  <c r="AO115" i="20"/>
  <c r="AZ115" i="20"/>
  <c r="AL115" i="20"/>
  <c r="AG115" i="20"/>
  <c r="AM115" i="20"/>
  <c r="AF115" i="20"/>
  <c r="BB115" i="20"/>
  <c r="AW115" i="20"/>
  <c r="AN115" i="20"/>
  <c r="BD115" i="20"/>
  <c r="BC137" i="20"/>
  <c r="BA137" i="20"/>
  <c r="AY137" i="20"/>
  <c r="BB137" i="20"/>
  <c r="AZ137" i="20"/>
  <c r="BD137" i="20"/>
  <c r="BC105" i="20"/>
  <c r="AU105" i="20"/>
  <c r="AM105" i="20"/>
  <c r="AE105" i="20"/>
  <c r="W105" i="20"/>
  <c r="BA105" i="20"/>
  <c r="AS105" i="20"/>
  <c r="AK105" i="20"/>
  <c r="AC105" i="20"/>
  <c r="U105" i="20"/>
  <c r="AX105" i="20"/>
  <c r="AP105" i="20"/>
  <c r="AH105" i="20"/>
  <c r="Z105" i="20"/>
  <c r="AZ105" i="20"/>
  <c r="AN105" i="20"/>
  <c r="AA105" i="20"/>
  <c r="AY105" i="20"/>
  <c r="AL105" i="20"/>
  <c r="Y105" i="20"/>
  <c r="V105" i="20"/>
  <c r="AW105" i="20"/>
  <c r="AJ105" i="20"/>
  <c r="X105" i="20"/>
  <c r="AV105" i="20"/>
  <c r="AI105" i="20"/>
  <c r="AR105" i="20"/>
  <c r="AF105" i="20"/>
  <c r="S105" i="20"/>
  <c r="BD105" i="20"/>
  <c r="AQ105" i="20"/>
  <c r="AD105" i="20"/>
  <c r="AT105" i="20"/>
  <c r="AO105" i="20"/>
  <c r="AB105" i="20"/>
  <c r="T105" i="20"/>
  <c r="AG105" i="20"/>
  <c r="BB105" i="20"/>
  <c r="BA120" i="20"/>
  <c r="AS120" i="20"/>
  <c r="AK120" i="20"/>
  <c r="AX120" i="20"/>
  <c r="AO120" i="20"/>
  <c r="AV120" i="20"/>
  <c r="AM120" i="20"/>
  <c r="BB120" i="20"/>
  <c r="AR120" i="20"/>
  <c r="AI120" i="20"/>
  <c r="AT120" i="20"/>
  <c r="AU120" i="20"/>
  <c r="AQ120" i="20"/>
  <c r="AP120" i="20"/>
  <c r="AN120" i="20"/>
  <c r="AZ120" i="20"/>
  <c r="AH120" i="20"/>
  <c r="AY120" i="20"/>
  <c r="BD120" i="20"/>
  <c r="BC120" i="20"/>
  <c r="AW120" i="20"/>
  <c r="AL120" i="20"/>
  <c r="AJ120" i="20"/>
  <c r="BA127" i="20"/>
  <c r="AS127" i="20"/>
  <c r="AX127" i="20"/>
  <c r="AP127" i="20"/>
  <c r="BD127" i="20"/>
  <c r="AT127" i="20"/>
  <c r="BB127" i="20"/>
  <c r="AQ127" i="20"/>
  <c r="AY127" i="20"/>
  <c r="BC127" i="20"/>
  <c r="AW127" i="20"/>
  <c r="AR127" i="20"/>
  <c r="AZ127" i="20"/>
  <c r="AV127" i="20"/>
  <c r="AU127" i="20"/>
  <c r="AO127" i="20"/>
  <c r="AU95" i="20"/>
  <c r="AM95" i="20"/>
  <c r="AE95" i="20"/>
  <c r="W95" i="20"/>
  <c r="O95" i="20"/>
  <c r="BA95" i="20"/>
  <c r="AS95" i="20"/>
  <c r="AK95" i="20"/>
  <c r="AC95" i="20"/>
  <c r="U95" i="20"/>
  <c r="M95" i="20"/>
  <c r="AX95" i="20"/>
  <c r="AP95" i="20"/>
  <c r="AH95" i="20"/>
  <c r="Z95" i="20"/>
  <c r="R95" i="20"/>
  <c r="J95" i="20"/>
  <c r="AR95" i="20"/>
  <c r="AF95" i="20"/>
  <c r="S95" i="20"/>
  <c r="AQ95" i="20"/>
  <c r="AD95" i="20"/>
  <c r="Q95" i="20"/>
  <c r="AZ95" i="20"/>
  <c r="N95" i="20"/>
  <c r="AN95" i="20"/>
  <c r="AO95" i="20"/>
  <c r="AB95" i="20"/>
  <c r="P95" i="20"/>
  <c r="AA95" i="20"/>
  <c r="AW95" i="20"/>
  <c r="AJ95" i="20"/>
  <c r="X95" i="20"/>
  <c r="K95" i="20"/>
  <c r="AV95" i="20"/>
  <c r="AI95" i="20"/>
  <c r="V95" i="20"/>
  <c r="I95" i="20"/>
  <c r="AG95" i="20"/>
  <c r="Y95" i="20"/>
  <c r="T95" i="20"/>
  <c r="L95" i="20"/>
  <c r="AY95" i="20"/>
  <c r="AT95" i="20"/>
  <c r="AL95" i="20"/>
  <c r="BA125" i="20"/>
  <c r="AS125" i="20"/>
  <c r="AZ125" i="20"/>
  <c r="AQ125" i="20"/>
  <c r="AX125" i="20"/>
  <c r="AO125" i="20"/>
  <c r="AV125" i="20"/>
  <c r="AM125" i="20"/>
  <c r="AT125" i="20"/>
  <c r="BD125" i="20"/>
  <c r="AP125" i="20"/>
  <c r="AY125" i="20"/>
  <c r="AN125" i="20"/>
  <c r="AR125" i="20"/>
  <c r="BB125" i="20"/>
  <c r="AW125" i="20"/>
  <c r="BC125" i="20"/>
  <c r="AU125" i="20"/>
  <c r="BD108" i="20"/>
  <c r="AV108" i="20"/>
  <c r="AN108" i="20"/>
  <c r="AF108" i="20"/>
  <c r="X108" i="20"/>
  <c r="AY108" i="20"/>
  <c r="AP108" i="20"/>
  <c r="AG108" i="20"/>
  <c r="W108" i="20"/>
  <c r="AW108" i="20"/>
  <c r="AM108" i="20"/>
  <c r="AD108" i="20"/>
  <c r="BB108" i="20"/>
  <c r="AS108" i="20"/>
  <c r="AJ108" i="20"/>
  <c r="AA108" i="20"/>
  <c r="AR108" i="20"/>
  <c r="AQ108" i="20"/>
  <c r="AB108" i="20"/>
  <c r="BC108" i="20"/>
  <c r="AO108" i="20"/>
  <c r="Z108" i="20"/>
  <c r="AZ108" i="20"/>
  <c r="BA108" i="20"/>
  <c r="AL108" i="20"/>
  <c r="Y108" i="20"/>
  <c r="AK108" i="20"/>
  <c r="V108" i="20"/>
  <c r="AU108" i="20"/>
  <c r="AH108" i="20"/>
  <c r="AT108" i="20"/>
  <c r="AE108" i="20"/>
  <c r="AC108" i="20"/>
  <c r="AX108" i="20"/>
  <c r="AI108" i="20"/>
  <c r="BA132" i="20"/>
  <c r="AY132" i="20"/>
  <c r="AW132" i="20"/>
  <c r="BD132" i="20"/>
  <c r="BC132" i="20"/>
  <c r="AZ132" i="20"/>
  <c r="AT132" i="20"/>
  <c r="BB132" i="20"/>
  <c r="AV132" i="20"/>
  <c r="AU132" i="20"/>
  <c r="AX132" i="20"/>
  <c r="BB131" i="20"/>
  <c r="AT131" i="20"/>
  <c r="AZ131" i="20"/>
  <c r="AX131" i="20"/>
  <c r="AU131" i="20"/>
  <c r="AS131" i="20"/>
  <c r="BC131" i="20"/>
  <c r="BA131" i="20"/>
  <c r="AV131" i="20"/>
  <c r="BD131" i="20"/>
  <c r="AW131" i="20"/>
  <c r="AY131" i="20"/>
  <c r="AZ138" i="20"/>
  <c r="BD138" i="20"/>
  <c r="BB138" i="20"/>
  <c r="BA138" i="20"/>
  <c r="BC138" i="20"/>
  <c r="BC140" i="20"/>
  <c r="BB140" i="20"/>
  <c r="BD140" i="20"/>
  <c r="AY100" i="20"/>
  <c r="AQ100" i="20"/>
  <c r="AI100" i="20"/>
  <c r="AA100" i="20"/>
  <c r="S100" i="20"/>
  <c r="AW100" i="20"/>
  <c r="AO100" i="20"/>
  <c r="AG100" i="20"/>
  <c r="Y100" i="20"/>
  <c r="Q100" i="20"/>
  <c r="BB100" i="20"/>
  <c r="AT100" i="20"/>
  <c r="AL100" i="20"/>
  <c r="AD100" i="20"/>
  <c r="V100" i="20"/>
  <c r="N100" i="20"/>
  <c r="BC100" i="20"/>
  <c r="AP100" i="20"/>
  <c r="AC100" i="20"/>
  <c r="P100" i="20"/>
  <c r="BA100" i="20"/>
  <c r="AN100" i="20"/>
  <c r="AB100" i="20"/>
  <c r="O100" i="20"/>
  <c r="AX100" i="20"/>
  <c r="X100" i="20"/>
  <c r="AZ100" i="20"/>
  <c r="AM100" i="20"/>
  <c r="Z100" i="20"/>
  <c r="AK100" i="20"/>
  <c r="AU100" i="20"/>
  <c r="AH100" i="20"/>
  <c r="U100" i="20"/>
  <c r="AS100" i="20"/>
  <c r="AF100" i="20"/>
  <c r="T100" i="20"/>
  <c r="BD100" i="20"/>
  <c r="AR100" i="20"/>
  <c r="AV100" i="20"/>
  <c r="AE100" i="20"/>
  <c r="W100" i="20"/>
  <c r="R100" i="20"/>
  <c r="AJ100" i="20"/>
  <c r="BD139" i="20"/>
  <c r="BB139" i="20"/>
  <c r="BA139" i="20"/>
  <c r="BC139" i="20"/>
  <c r="AZ107" i="20"/>
  <c r="AR107" i="20"/>
  <c r="AJ107" i="20"/>
  <c r="AW107" i="20"/>
  <c r="AN107" i="20"/>
  <c r="AE107" i="20"/>
  <c r="W107" i="20"/>
  <c r="BD107" i="20"/>
  <c r="AU107" i="20"/>
  <c r="AL107" i="20"/>
  <c r="AC107" i="20"/>
  <c r="U107" i="20"/>
  <c r="BA107" i="20"/>
  <c r="AQ107" i="20"/>
  <c r="AH107" i="20"/>
  <c r="Z107" i="20"/>
  <c r="AD107" i="20"/>
  <c r="AP107" i="20"/>
  <c r="AB107" i="20"/>
  <c r="BC107" i="20"/>
  <c r="AO107" i="20"/>
  <c r="AA107" i="20"/>
  <c r="AY107" i="20"/>
  <c r="X107" i="20"/>
  <c r="BB107" i="20"/>
  <c r="AM107" i="20"/>
  <c r="Y107" i="20"/>
  <c r="AK107" i="20"/>
  <c r="AV107" i="20"/>
  <c r="AG107" i="20"/>
  <c r="AT107" i="20"/>
  <c r="AF107" i="20"/>
  <c r="AS107" i="20"/>
  <c r="AX107" i="20"/>
  <c r="AI107" i="20"/>
  <c r="V107" i="20"/>
  <c r="AY129" i="20"/>
  <c r="AQ129" i="20"/>
  <c r="BC129" i="20"/>
  <c r="AU129" i="20"/>
  <c r="AV129" i="20"/>
  <c r="AT129" i="20"/>
  <c r="BB129" i="20"/>
  <c r="AR129" i="20"/>
  <c r="AZ129" i="20"/>
  <c r="AW129" i="20"/>
  <c r="AX129" i="20"/>
  <c r="AS129" i="20"/>
  <c r="BD129" i="20"/>
  <c r="BA129" i="20"/>
  <c r="BC97" i="20"/>
  <c r="AU97" i="20"/>
  <c r="AM97" i="20"/>
  <c r="AE97" i="20"/>
  <c r="W97" i="20"/>
  <c r="O97" i="20"/>
  <c r="BA97" i="20"/>
  <c r="AS97" i="20"/>
  <c r="AK97" i="20"/>
  <c r="AC97" i="20"/>
  <c r="U97" i="20"/>
  <c r="M97" i="20"/>
  <c r="AX97" i="20"/>
  <c r="AP97" i="20"/>
  <c r="AH97" i="20"/>
  <c r="Z97" i="20"/>
  <c r="R97" i="20"/>
  <c r="AT97" i="20"/>
  <c r="AG97" i="20"/>
  <c r="T97" i="20"/>
  <c r="AR97" i="20"/>
  <c r="AF97" i="20"/>
  <c r="S97" i="20"/>
  <c r="AB97" i="20"/>
  <c r="BB97" i="20"/>
  <c r="AQ97" i="20"/>
  <c r="AD97" i="20"/>
  <c r="Q97" i="20"/>
  <c r="P97" i="20"/>
  <c r="AY97" i="20"/>
  <c r="AL97" i="20"/>
  <c r="Y97" i="20"/>
  <c r="L97" i="20"/>
  <c r="AW97" i="20"/>
  <c r="AJ97" i="20"/>
  <c r="X97" i="20"/>
  <c r="K97" i="20"/>
  <c r="AO97" i="20"/>
  <c r="AN97" i="20"/>
  <c r="V97" i="20"/>
  <c r="AI97" i="20"/>
  <c r="AA97" i="20"/>
  <c r="N97" i="20"/>
  <c r="AZ97" i="20"/>
  <c r="AV97" i="20"/>
  <c r="AJ165" i="20"/>
  <c r="AY165" i="20"/>
  <c r="G165" i="20"/>
  <c r="K165" i="20"/>
  <c r="AH165" i="20"/>
  <c r="F165" i="20"/>
  <c r="H165" i="20"/>
  <c r="P165" i="20"/>
  <c r="AP165" i="20"/>
  <c r="N165" i="20"/>
  <c r="BA165" i="20"/>
  <c r="O165" i="20"/>
  <c r="Z165" i="20"/>
  <c r="AE165" i="20"/>
  <c r="I165" i="20"/>
  <c r="S165" i="20"/>
  <c r="M165" i="20"/>
  <c r="AM165" i="20"/>
  <c r="AX165" i="20"/>
  <c r="V165" i="20"/>
  <c r="X165" i="20"/>
  <c r="Q165" i="20"/>
  <c r="AA165" i="20"/>
  <c r="U165" i="20"/>
  <c r="AU165" i="20"/>
  <c r="AD165" i="20"/>
  <c r="AF165" i="20"/>
  <c r="Y165" i="20"/>
  <c r="AI165" i="20"/>
  <c r="AC165" i="20"/>
  <c r="AZ165" i="20"/>
  <c r="AL165" i="20"/>
  <c r="T165" i="20"/>
  <c r="AN165" i="20"/>
  <c r="AG165" i="20"/>
  <c r="AQ165" i="20"/>
  <c r="AK165" i="20"/>
  <c r="J165" i="20"/>
  <c r="AT165" i="20"/>
  <c r="AV165" i="20"/>
  <c r="AB165" i="20"/>
  <c r="AO165" i="20"/>
  <c r="L165" i="20"/>
  <c r="AS165" i="20"/>
  <c r="R165" i="20"/>
  <c r="BB165" i="20"/>
  <c r="BD165" i="20"/>
  <c r="AW165" i="20"/>
  <c r="AR165" i="20"/>
  <c r="I145" i="20" l="1"/>
  <c r="M145" i="20"/>
  <c r="BF141" i="20"/>
  <c r="BN141" i="20"/>
  <c r="BN145" i="20" s="1"/>
  <c r="BV141" i="20"/>
  <c r="BV145" i="20" s="1"/>
  <c r="CD141" i="20"/>
  <c r="CD145" i="20" s="1"/>
  <c r="BG141" i="20"/>
  <c r="BO141" i="20"/>
  <c r="BO145" i="20" s="1"/>
  <c r="BW141" i="20"/>
  <c r="BW145" i="20" s="1"/>
  <c r="CE141" i="20"/>
  <c r="CE145" i="20" s="1"/>
  <c r="BH141" i="20"/>
  <c r="BH145" i="20" s="1"/>
  <c r="BP141" i="20"/>
  <c r="BP145" i="20" s="1"/>
  <c r="BX141" i="20"/>
  <c r="BX145" i="20" s="1"/>
  <c r="CF141" i="20"/>
  <c r="CF145" i="20" s="1"/>
  <c r="BI141" i="20"/>
  <c r="BI145" i="20" s="1"/>
  <c r="BQ141" i="20"/>
  <c r="BQ145" i="20" s="1"/>
  <c r="BY141" i="20"/>
  <c r="BY145" i="20" s="1"/>
  <c r="CG141" i="20"/>
  <c r="CG145" i="20" s="1"/>
  <c r="BJ141" i="20"/>
  <c r="BJ145" i="20" s="1"/>
  <c r="BR141" i="20"/>
  <c r="BR145" i="20" s="1"/>
  <c r="BZ141" i="20"/>
  <c r="BZ145" i="20" s="1"/>
  <c r="CH141" i="20"/>
  <c r="CH145" i="20" s="1"/>
  <c r="BK141" i="20"/>
  <c r="BK145" i="20" s="1"/>
  <c r="BS141" i="20"/>
  <c r="BS145" i="20" s="1"/>
  <c r="CA141" i="20"/>
  <c r="CA145" i="20" s="1"/>
  <c r="BL141" i="20"/>
  <c r="BL145" i="20" s="1"/>
  <c r="BM141" i="20"/>
  <c r="BM145" i="20" s="1"/>
  <c r="BT141" i="20"/>
  <c r="BT145" i="20" s="1"/>
  <c r="CB141" i="20"/>
  <c r="CB145" i="20" s="1"/>
  <c r="BU141" i="20"/>
  <c r="BU145" i="20" s="1"/>
  <c r="CC141" i="20"/>
  <c r="CC145" i="20" s="1"/>
  <c r="BF101" i="20"/>
  <c r="BG101" i="20"/>
  <c r="BE101" i="20"/>
  <c r="K145" i="20"/>
  <c r="BE141" i="20"/>
  <c r="N145" i="20"/>
  <c r="J145" i="20"/>
  <c r="F150" i="20"/>
  <c r="F180" i="20" s="1"/>
  <c r="E92" i="20"/>
  <c r="E150" i="20" s="1"/>
  <c r="E180" i="20" s="1"/>
  <c r="BB92" i="20"/>
  <c r="BC141" i="20"/>
  <c r="L145" i="20"/>
  <c r="BD141" i="20"/>
  <c r="BC101" i="20"/>
  <c r="AU101" i="20"/>
  <c r="AU145" i="20" s="1"/>
  <c r="AM101" i="20"/>
  <c r="AM145" i="20" s="1"/>
  <c r="AE101" i="20"/>
  <c r="AE145" i="20" s="1"/>
  <c r="W101" i="20"/>
  <c r="W145" i="20" s="1"/>
  <c r="O101" i="20"/>
  <c r="O145" i="20" s="1"/>
  <c r="BA101" i="20"/>
  <c r="BA145" i="20" s="1"/>
  <c r="AS101" i="20"/>
  <c r="AS145" i="20" s="1"/>
  <c r="AK101" i="20"/>
  <c r="AK145" i="20" s="1"/>
  <c r="AC101" i="20"/>
  <c r="AC145" i="20" s="1"/>
  <c r="U101" i="20"/>
  <c r="U145" i="20" s="1"/>
  <c r="AX101" i="20"/>
  <c r="AX145" i="20" s="1"/>
  <c r="AP101" i="20"/>
  <c r="AP145" i="20" s="1"/>
  <c r="AH101" i="20"/>
  <c r="AH145" i="20" s="1"/>
  <c r="Z101" i="20"/>
  <c r="Z145" i="20" s="1"/>
  <c r="R101" i="20"/>
  <c r="R145" i="20" s="1"/>
  <c r="AW101" i="20"/>
  <c r="AW145" i="20" s="1"/>
  <c r="AJ101" i="20"/>
  <c r="AJ145" i="20" s="1"/>
  <c r="X101" i="20"/>
  <c r="X145" i="20" s="1"/>
  <c r="AV101" i="20"/>
  <c r="AV145" i="20" s="1"/>
  <c r="AI101" i="20"/>
  <c r="AI145" i="20" s="1"/>
  <c r="V101" i="20"/>
  <c r="V145" i="20" s="1"/>
  <c r="AF101" i="20"/>
  <c r="AF145" i="20" s="1"/>
  <c r="AT101" i="20"/>
  <c r="AT145" i="20" s="1"/>
  <c r="AG101" i="20"/>
  <c r="AG145" i="20" s="1"/>
  <c r="T101" i="20"/>
  <c r="T145" i="20" s="1"/>
  <c r="AR101" i="20"/>
  <c r="AR145" i="20" s="1"/>
  <c r="S101" i="20"/>
  <c r="S145" i="20" s="1"/>
  <c r="BB101" i="20"/>
  <c r="BB145" i="20" s="1"/>
  <c r="AO101" i="20"/>
  <c r="AO145" i="20" s="1"/>
  <c r="AB101" i="20"/>
  <c r="AB145" i="20" s="1"/>
  <c r="P101" i="20"/>
  <c r="P145" i="20" s="1"/>
  <c r="AZ101" i="20"/>
  <c r="AZ145" i="20" s="1"/>
  <c r="AN101" i="20"/>
  <c r="AN145" i="20" s="1"/>
  <c r="AA101" i="20"/>
  <c r="AA145" i="20" s="1"/>
  <c r="Q101" i="20"/>
  <c r="Q145" i="20" s="1"/>
  <c r="BD101" i="20"/>
  <c r="AY101" i="20"/>
  <c r="AY145" i="20" s="1"/>
  <c r="AQ101" i="20"/>
  <c r="AQ145" i="20" s="1"/>
  <c r="AL101" i="20"/>
  <c r="AL145" i="20" s="1"/>
  <c r="AD101" i="20"/>
  <c r="AD145" i="20" s="1"/>
  <c r="Y101" i="20"/>
  <c r="Y145" i="20" s="1"/>
  <c r="N92" i="20"/>
  <c r="G147" i="20"/>
  <c r="H146" i="20" l="1"/>
  <c r="G148" i="20"/>
  <c r="G149" i="20" s="1"/>
  <c r="G150" i="20" s="1"/>
  <c r="G180" i="20" s="1"/>
  <c r="BC145" i="20"/>
  <c r="BF145" i="20"/>
  <c r="F184" i="20"/>
  <c r="BE145" i="20"/>
  <c r="BG145" i="20"/>
  <c r="BD145" i="20"/>
  <c r="H147" i="20"/>
  <c r="E184" i="20" l="1"/>
  <c r="E186" i="20" s="1"/>
  <c r="F186" i="20" s="1"/>
  <c r="I146" i="20"/>
  <c r="H148" i="20"/>
  <c r="H149" i="20" s="1"/>
  <c r="H150" i="20" s="1"/>
  <c r="H180" i="20" s="1"/>
  <c r="G184" i="20"/>
  <c r="I147" i="20"/>
  <c r="J146" i="20" l="1"/>
  <c r="I148" i="20"/>
  <c r="I149" i="20" s="1"/>
  <c r="I150" i="20" s="1"/>
  <c r="I180" i="20" s="1"/>
  <c r="G186" i="20"/>
  <c r="H184" i="20"/>
  <c r="J147" i="20"/>
  <c r="K146" i="20" l="1"/>
  <c r="J148" i="20"/>
  <c r="J149" i="20" s="1"/>
  <c r="J150" i="20" s="1"/>
  <c r="J180" i="20" s="1"/>
  <c r="H186" i="20"/>
  <c r="I184" i="20"/>
  <c r="K147" i="20"/>
  <c r="L146" i="20" l="1"/>
  <c r="K148" i="20"/>
  <c r="K149" i="20" s="1"/>
  <c r="K150" i="20" s="1"/>
  <c r="K180" i="20" s="1"/>
  <c r="I186" i="20"/>
  <c r="J184" i="20"/>
  <c r="L147" i="20"/>
  <c r="M146" i="20" l="1"/>
  <c r="L148" i="20"/>
  <c r="L149" i="20" s="1"/>
  <c r="J186" i="20"/>
  <c r="K184" i="20"/>
  <c r="M147" i="20"/>
  <c r="L150" i="20"/>
  <c r="L180" i="20" s="1"/>
  <c r="N146" i="20" l="1"/>
  <c r="M148" i="20"/>
  <c r="M149" i="20" s="1"/>
  <c r="M150" i="20" s="1"/>
  <c r="M180" i="20" s="1"/>
  <c r="K186" i="20"/>
  <c r="L184" i="20"/>
  <c r="N147" i="20"/>
  <c r="O146" i="20" l="1"/>
  <c r="N148" i="20"/>
  <c r="N149" i="20" s="1"/>
  <c r="N150" i="20" s="1"/>
  <c r="N180" i="20" s="1"/>
  <c r="L186" i="20"/>
  <c r="M184" i="20"/>
  <c r="O147" i="20"/>
  <c r="P146" i="20" l="1"/>
  <c r="O148" i="20"/>
  <c r="O149" i="20" s="1"/>
  <c r="M186" i="20"/>
  <c r="N184" i="20"/>
  <c r="O150" i="20"/>
  <c r="O180" i="20" s="1"/>
  <c r="P147" i="20"/>
  <c r="Q146" i="20" l="1"/>
  <c r="P148" i="20"/>
  <c r="P149" i="20" s="1"/>
  <c r="P150" i="20" s="1"/>
  <c r="P180" i="20" s="1"/>
  <c r="N186" i="20"/>
  <c r="O184" i="20"/>
  <c r="Q147" i="20"/>
  <c r="R146" i="20" l="1"/>
  <c r="Q148" i="20"/>
  <c r="Q149" i="20" s="1"/>
  <c r="Q150" i="20" s="1"/>
  <c r="Q180" i="20" s="1"/>
  <c r="O186" i="20"/>
  <c r="P184" i="20"/>
  <c r="R147" i="20"/>
  <c r="S146" i="20" l="1"/>
  <c r="R148" i="20"/>
  <c r="R149" i="20" s="1"/>
  <c r="R150" i="20" s="1"/>
  <c r="R180" i="20" s="1"/>
  <c r="P186" i="20"/>
  <c r="Q184" i="20"/>
  <c r="S147" i="20"/>
  <c r="T146" i="20" l="1"/>
  <c r="S148" i="20"/>
  <c r="S149" i="20" s="1"/>
  <c r="S150" i="20" s="1"/>
  <c r="S180" i="20" s="1"/>
  <c r="Q186" i="20"/>
  <c r="R184" i="20"/>
  <c r="T147" i="20"/>
  <c r="U146" i="20" l="1"/>
  <c r="T148" i="20"/>
  <c r="T149" i="20" s="1"/>
  <c r="T150" i="20" s="1"/>
  <c r="T180" i="20" s="1"/>
  <c r="R186" i="20"/>
  <c r="S184" i="20"/>
  <c r="U147" i="20"/>
  <c r="V146" i="20" l="1"/>
  <c r="U148" i="20"/>
  <c r="U149" i="20" s="1"/>
  <c r="U150" i="20" s="1"/>
  <c r="U180" i="20" s="1"/>
  <c r="S186" i="20"/>
  <c r="T184" i="20"/>
  <c r="V147" i="20"/>
  <c r="W146" i="20" l="1"/>
  <c r="V148" i="20"/>
  <c r="V149" i="20" s="1"/>
  <c r="V150" i="20" s="1"/>
  <c r="V180" i="20" s="1"/>
  <c r="T186" i="20"/>
  <c r="U184" i="20"/>
  <c r="W147" i="20"/>
  <c r="X146" i="20" l="1"/>
  <c r="W148" i="20"/>
  <c r="W149" i="20" s="1"/>
  <c r="W150" i="20" s="1"/>
  <c r="W180" i="20" s="1"/>
  <c r="U186" i="20"/>
  <c r="B15" i="20" s="1"/>
  <c r="V184" i="20"/>
  <c r="X147" i="20"/>
  <c r="Y146" i="20" l="1"/>
  <c r="X148" i="20"/>
  <c r="X149" i="20" s="1"/>
  <c r="X150" i="20" s="1"/>
  <c r="X180" i="20" s="1"/>
  <c r="V186" i="20"/>
  <c r="W184" i="20"/>
  <c r="Y147" i="20"/>
  <c r="Z146" i="20" l="1"/>
  <c r="Y148" i="20"/>
  <c r="Y149" i="20" s="1"/>
  <c r="Y150" i="20" s="1"/>
  <c r="Y180" i="20" s="1"/>
  <c r="W186" i="20"/>
  <c r="X184" i="20"/>
  <c r="Z147" i="20"/>
  <c r="AA146" i="20" l="1"/>
  <c r="Z148" i="20"/>
  <c r="Z149" i="20" s="1"/>
  <c r="Z150" i="20" s="1"/>
  <c r="X186" i="20"/>
  <c r="Y184" i="20"/>
  <c r="AA147" i="20"/>
  <c r="Z180" i="20" l="1"/>
  <c r="Z184" i="20" s="1"/>
  <c r="AB146" i="20"/>
  <c r="AA148" i="20"/>
  <c r="AA149" i="20" s="1"/>
  <c r="AA150" i="20" s="1"/>
  <c r="AA180" i="20" s="1"/>
  <c r="Y186" i="20"/>
  <c r="AB147" i="20"/>
  <c r="Z186" i="20" l="1"/>
  <c r="AC146" i="20"/>
  <c r="AB148" i="20"/>
  <c r="AB149" i="20" s="1"/>
  <c r="AB150" i="20" s="1"/>
  <c r="AA184" i="20"/>
  <c r="AC147" i="20"/>
  <c r="AA186" i="20" l="1"/>
  <c r="AB180" i="20"/>
  <c r="AB184" i="20" s="1"/>
  <c r="AB186" i="20" s="1"/>
  <c r="AD146" i="20"/>
  <c r="AC148" i="20"/>
  <c r="AC149" i="20" s="1"/>
  <c r="AC150" i="20" s="1"/>
  <c r="AC180" i="20" s="1"/>
  <c r="AD147" i="20"/>
  <c r="AE146" i="20" l="1"/>
  <c r="AD148" i="20"/>
  <c r="AD149" i="20" s="1"/>
  <c r="AD150" i="20" s="1"/>
  <c r="AD180" i="20" s="1"/>
  <c r="AC184" i="20"/>
  <c r="AC186" i="20" s="1"/>
  <c r="AE147" i="20"/>
  <c r="AF146" i="20" l="1"/>
  <c r="AE148" i="20"/>
  <c r="AE149" i="20" s="1"/>
  <c r="AD184" i="20"/>
  <c r="AD186" i="20" s="1"/>
  <c r="AE150" i="20"/>
  <c r="AE180" i="20" s="1"/>
  <c r="AF147" i="20"/>
  <c r="AG146" i="20" l="1"/>
  <c r="AF148" i="20"/>
  <c r="AF149" i="20" s="1"/>
  <c r="AF150" i="20" s="1"/>
  <c r="AE184" i="20"/>
  <c r="AE186" i="20" s="1"/>
  <c r="B16" i="20" s="1"/>
  <c r="AG147" i="20"/>
  <c r="AF180" i="20" l="1"/>
  <c r="AF184" i="20" s="1"/>
  <c r="AF186" i="20" s="1"/>
  <c r="AH146" i="20"/>
  <c r="AG148" i="20"/>
  <c r="AG149" i="20" s="1"/>
  <c r="AG150" i="20" s="1"/>
  <c r="AG180" i="20" s="1"/>
  <c r="AH147" i="20"/>
  <c r="AI146" i="20" l="1"/>
  <c r="AH148" i="20"/>
  <c r="AH149" i="20" s="1"/>
  <c r="AH150" i="20" s="1"/>
  <c r="AH180" i="20" s="1"/>
  <c r="AG184" i="20"/>
  <c r="AG186" i="20" s="1"/>
  <c r="AI147" i="20"/>
  <c r="AJ146" i="20" l="1"/>
  <c r="AI148" i="20"/>
  <c r="AI149" i="20" s="1"/>
  <c r="AI150" i="20" s="1"/>
  <c r="AH184" i="20"/>
  <c r="AH186" i="20" s="1"/>
  <c r="AJ147" i="20"/>
  <c r="AI180" i="20" l="1"/>
  <c r="AI184" i="20" s="1"/>
  <c r="AI186" i="20" s="1"/>
  <c r="AK146" i="20"/>
  <c r="AJ148" i="20"/>
  <c r="AJ149" i="20" s="1"/>
  <c r="AJ150" i="20" s="1"/>
  <c r="AJ180" i="20" s="1"/>
  <c r="AK147" i="20"/>
  <c r="AL146" i="20" l="1"/>
  <c r="AK148" i="20"/>
  <c r="AK149" i="20" s="1"/>
  <c r="AK150" i="20" s="1"/>
  <c r="AK180" i="20" s="1"/>
  <c r="AJ184" i="20"/>
  <c r="AJ186" i="20" s="1"/>
  <c r="AL147" i="20"/>
  <c r="AM146" i="20" l="1"/>
  <c r="AL148" i="20"/>
  <c r="AL149" i="20" s="1"/>
  <c r="AK184" i="20"/>
  <c r="AK186" i="20" s="1"/>
  <c r="AL150" i="20"/>
  <c r="AL180" i="20" s="1"/>
  <c r="AM147" i="20"/>
  <c r="AN146" i="20" l="1"/>
  <c r="AM148" i="20"/>
  <c r="AM149" i="20" s="1"/>
  <c r="AM150" i="20" s="1"/>
  <c r="AM180" i="20" s="1"/>
  <c r="AL184" i="20"/>
  <c r="AL186" i="20" s="1"/>
  <c r="AN147" i="20"/>
  <c r="AO146" i="20" l="1"/>
  <c r="AN148" i="20"/>
  <c r="AN149" i="20" s="1"/>
  <c r="AN150" i="20" s="1"/>
  <c r="AN180" i="20" s="1"/>
  <c r="AM184" i="20"/>
  <c r="AM186" i="20" s="1"/>
  <c r="AO147" i="20"/>
  <c r="AP146" i="20" l="1"/>
  <c r="AO148" i="20"/>
  <c r="AO149" i="20" s="1"/>
  <c r="AO150" i="20" s="1"/>
  <c r="AO180" i="20" s="1"/>
  <c r="AN184" i="20"/>
  <c r="AN186" i="20" s="1"/>
  <c r="AP147" i="20"/>
  <c r="AQ146" i="20" l="1"/>
  <c r="AP148" i="20"/>
  <c r="AP149" i="20" s="1"/>
  <c r="AO184" i="20"/>
  <c r="AO186" i="20" s="1"/>
  <c r="B17" i="20" s="1"/>
  <c r="AP150" i="20"/>
  <c r="AP180" i="20" s="1"/>
  <c r="AQ147" i="20"/>
  <c r="AR146" i="20" l="1"/>
  <c r="AQ148" i="20"/>
  <c r="AQ149" i="20" s="1"/>
  <c r="AQ150" i="20" s="1"/>
  <c r="AQ180" i="20" s="1"/>
  <c r="AP184" i="20"/>
  <c r="AP186" i="20" s="1"/>
  <c r="AR147" i="20"/>
  <c r="AS146" i="20" l="1"/>
  <c r="AR148" i="20"/>
  <c r="AR149" i="20" s="1"/>
  <c r="AQ184" i="20"/>
  <c r="AQ186" i="20" s="1"/>
  <c r="AR150" i="20"/>
  <c r="AR180" i="20" s="1"/>
  <c r="AS147" i="20"/>
  <c r="AT146" i="20" l="1"/>
  <c r="AS148" i="20"/>
  <c r="AS149" i="20" s="1"/>
  <c r="AS150" i="20"/>
  <c r="AR184" i="20"/>
  <c r="AR186" i="20" s="1"/>
  <c r="AT147" i="20"/>
  <c r="AS180" i="20" l="1"/>
  <c r="AS184" i="20" s="1"/>
  <c r="AS186" i="20" s="1"/>
  <c r="AU146" i="20"/>
  <c r="AT148" i="20"/>
  <c r="AT149" i="20" s="1"/>
  <c r="AT150" i="20" s="1"/>
  <c r="AT180" i="20" s="1"/>
  <c r="AU147" i="20"/>
  <c r="AV146" i="20" l="1"/>
  <c r="AU148" i="20"/>
  <c r="AU149" i="20" s="1"/>
  <c r="AU150" i="20" s="1"/>
  <c r="AU180" i="20" s="1"/>
  <c r="AT184" i="20"/>
  <c r="AT186" i="20" s="1"/>
  <c r="AV147" i="20"/>
  <c r="AW146" i="20" l="1"/>
  <c r="AV148" i="20"/>
  <c r="AV149" i="20" s="1"/>
  <c r="AV150" i="20" s="1"/>
  <c r="AV180" i="20" s="1"/>
  <c r="AU184" i="20"/>
  <c r="AU186" i="20" s="1"/>
  <c r="AW147" i="20"/>
  <c r="AX146" i="20" l="1"/>
  <c r="AW148" i="20"/>
  <c r="AW149" i="20" s="1"/>
  <c r="AW150" i="20" s="1"/>
  <c r="AW180" i="20" s="1"/>
  <c r="AV184" i="20"/>
  <c r="AV186" i="20" s="1"/>
  <c r="AX147" i="20"/>
  <c r="AY146" i="20" l="1"/>
  <c r="AX148" i="20"/>
  <c r="AX149" i="20" s="1"/>
  <c r="AX150" i="20" s="1"/>
  <c r="AX180" i="20" s="1"/>
  <c r="AW184" i="20"/>
  <c r="AW186" i="20" s="1"/>
  <c r="AY147" i="20"/>
  <c r="AZ146" i="20" l="1"/>
  <c r="AY148" i="20"/>
  <c r="AY149" i="20" s="1"/>
  <c r="AY150" i="20" s="1"/>
  <c r="AY180" i="20" s="1"/>
  <c r="AX184" i="20"/>
  <c r="AX186" i="20" s="1"/>
  <c r="AZ147" i="20"/>
  <c r="BA146" i="20" l="1"/>
  <c r="AZ148" i="20"/>
  <c r="AZ149" i="20" s="1"/>
  <c r="AZ150" i="20" s="1"/>
  <c r="AZ180" i="20" s="1"/>
  <c r="AY184" i="20"/>
  <c r="AY186" i="20" s="1"/>
  <c r="BA147" i="20"/>
  <c r="BB146" i="20" l="1"/>
  <c r="BA148" i="20"/>
  <c r="BA149" i="20" s="1"/>
  <c r="AZ184" i="20"/>
  <c r="AZ186" i="20" s="1"/>
  <c r="BA150" i="20"/>
  <c r="BA180" i="20" s="1"/>
  <c r="BB147" i="20"/>
  <c r="BC146" i="20" l="1"/>
  <c r="BB148" i="20"/>
  <c r="BB149" i="20" s="1"/>
  <c r="BB150" i="20" s="1"/>
  <c r="BB180" i="20" s="1"/>
  <c r="BA184" i="20"/>
  <c r="BA186" i="20" s="1"/>
  <c r="BC147" i="20"/>
  <c r="BD146" i="20" l="1"/>
  <c r="BC148" i="20"/>
  <c r="BC149" i="20" s="1"/>
  <c r="BB184" i="20"/>
  <c r="BB186" i="20" s="1"/>
  <c r="BC150" i="20"/>
  <c r="BC180" i="20" s="1"/>
  <c r="BD147" i="20"/>
  <c r="BE146" i="20" l="1"/>
  <c r="BD148" i="20"/>
  <c r="BD149" i="20" s="1"/>
  <c r="BC184" i="20"/>
  <c r="BC186" i="20" s="1"/>
  <c r="BE147" i="20"/>
  <c r="BD150" i="20"/>
  <c r="BD180" i="20" s="1"/>
  <c r="BF146" i="20" l="1"/>
  <c r="BE148" i="20"/>
  <c r="BE149" i="20" s="1"/>
  <c r="BE150" i="20" s="1"/>
  <c r="BE180" i="20" s="1"/>
  <c r="BD184" i="20"/>
  <c r="BD186" i="20" s="1"/>
  <c r="B18" i="20" s="1"/>
  <c r="BF147" i="20"/>
  <c r="BG146" i="20" l="1"/>
  <c r="BF148" i="20"/>
  <c r="BF149" i="20" s="1"/>
  <c r="BF150" i="20" s="1"/>
  <c r="BF180" i="20" s="1"/>
  <c r="BE184" i="20"/>
  <c r="BE186" i="20" s="1"/>
  <c r="B21" i="20" s="1"/>
  <c r="BG147" i="20"/>
  <c r="BH146" i="20" s="1"/>
  <c r="BF184" i="20" l="1"/>
  <c r="BF186" i="20" s="1"/>
  <c r="BH147" i="20"/>
  <c r="BI146" i="20" s="1"/>
  <c r="BG149" i="20"/>
  <c r="BG150" i="20" s="1"/>
  <c r="BG180" i="20" s="1"/>
  <c r="BG184" i="20" s="1"/>
  <c r="BG186" i="20" l="1"/>
  <c r="BI147" i="20"/>
  <c r="BJ146" i="20" s="1"/>
  <c r="BH149" i="20"/>
  <c r="BH150" i="20" s="1"/>
  <c r="BH180" i="20" s="1"/>
  <c r="BH184" i="20" s="1"/>
  <c r="BH186" i="20" l="1"/>
  <c r="BJ147" i="20"/>
  <c r="BK146" i="20" s="1"/>
  <c r="BI149" i="20"/>
  <c r="BI150" i="20" s="1"/>
  <c r="BI180" i="20" s="1"/>
  <c r="BI184" i="20" s="1"/>
  <c r="BI186" i="20" l="1"/>
  <c r="BJ149" i="20"/>
  <c r="BJ150" i="20" s="1"/>
  <c r="BJ180" i="20" s="1"/>
  <c r="BJ184" i="20" s="1"/>
  <c r="BK147" i="20"/>
  <c r="BL146" i="20" s="1"/>
  <c r="BJ186" i="20" l="1"/>
  <c r="BL147" i="20"/>
  <c r="BM146" i="20" s="1"/>
  <c r="BK149" i="20"/>
  <c r="BK150" i="20" s="1"/>
  <c r="BK180" i="20" s="1"/>
  <c r="BK184" i="20" s="1"/>
  <c r="BK186" i="20" l="1"/>
  <c r="BM147" i="20"/>
  <c r="BN146" i="20" s="1"/>
  <c r="BL149" i="20"/>
  <c r="BL150" i="20" s="1"/>
  <c r="BL180" i="20" s="1"/>
  <c r="BL184" i="20" s="1"/>
  <c r="BL186" i="20" l="1"/>
  <c r="BM149" i="20"/>
  <c r="BM150" i="20" s="1"/>
  <c r="BM180" i="20" s="1"/>
  <c r="BM184" i="20" s="1"/>
  <c r="BN147" i="20"/>
  <c r="BO146" i="20" s="1"/>
  <c r="BM186" i="20" l="1"/>
  <c r="BO147" i="20"/>
  <c r="BP146" i="20" s="1"/>
  <c r="BN149" i="20"/>
  <c r="BN150" i="20" s="1"/>
  <c r="BN180" i="20" s="1"/>
  <c r="BN184" i="20" s="1"/>
  <c r="BN186" i="20" l="1"/>
  <c r="BO149" i="20"/>
  <c r="BO150" i="20" s="1"/>
  <c r="BO180" i="20" s="1"/>
  <c r="BO184" i="20" s="1"/>
  <c r="BP147" i="20"/>
  <c r="BQ146" i="20" s="1"/>
  <c r="BO186" i="20" l="1"/>
  <c r="BQ147" i="20"/>
  <c r="BR146" i="20" s="1"/>
  <c r="BP149" i="20"/>
  <c r="BP150" i="20" s="1"/>
  <c r="BP180" i="20" s="1"/>
  <c r="BP184" i="20" s="1"/>
  <c r="BP186" i="20" l="1"/>
  <c r="BR147" i="20"/>
  <c r="BS146" i="20" s="1"/>
  <c r="BQ149" i="20"/>
  <c r="BQ150" i="20" s="1"/>
  <c r="BQ180" i="20" s="1"/>
  <c r="BQ184" i="20" s="1"/>
  <c r="BQ186" i="20" l="1"/>
  <c r="BS147" i="20"/>
  <c r="BT146" i="20" s="1"/>
  <c r="BR149" i="20"/>
  <c r="BR150" i="20" s="1"/>
  <c r="BR180" i="20" s="1"/>
  <c r="BR184" i="20" s="1"/>
  <c r="BR186" i="20" l="1"/>
  <c r="BT147" i="20"/>
  <c r="BU146" i="20" s="1"/>
  <c r="BS149" i="20"/>
  <c r="BS150" i="20" s="1"/>
  <c r="BS180" i="20" s="1"/>
  <c r="BS184" i="20" s="1"/>
  <c r="BS186" i="20" l="1"/>
  <c r="BU147" i="20"/>
  <c r="BV146" i="20" s="1"/>
  <c r="BT149" i="20"/>
  <c r="BT150" i="20" s="1"/>
  <c r="BT180" i="20" s="1"/>
  <c r="BT184" i="20" s="1"/>
  <c r="BT186" i="20" l="1"/>
  <c r="BV147" i="20"/>
  <c r="BW146" i="20" s="1"/>
  <c r="BU149" i="20"/>
  <c r="BU150" i="20" s="1"/>
  <c r="BU180" i="20" s="1"/>
  <c r="BU184" i="20" s="1"/>
  <c r="BU186" i="20" l="1"/>
  <c r="BW147" i="20"/>
  <c r="BX146" i="20" s="1"/>
  <c r="BV149" i="20"/>
  <c r="BV150" i="20" s="1"/>
  <c r="BV180" i="20" s="1"/>
  <c r="BV184" i="20" s="1"/>
  <c r="BV186" i="20" l="1"/>
  <c r="BX147" i="20"/>
  <c r="BY146" i="20" s="1"/>
  <c r="BW149" i="20"/>
  <c r="BW150" i="20" s="1"/>
  <c r="BW180" i="20" s="1"/>
  <c r="BW184" i="20" s="1"/>
  <c r="BW186" i="20" l="1"/>
  <c r="BY147" i="20"/>
  <c r="BZ146" i="20" s="1"/>
  <c r="BX149" i="20"/>
  <c r="BX150" i="20" s="1"/>
  <c r="BX180" i="20" s="1"/>
  <c r="BX184" i="20" s="1"/>
  <c r="BX186" i="20" l="1"/>
  <c r="BZ147" i="20"/>
  <c r="CA146" i="20" s="1"/>
  <c r="BY149" i="20"/>
  <c r="BY150" i="20" s="1"/>
  <c r="BY180" i="20" s="1"/>
  <c r="BY184" i="20" s="1"/>
  <c r="BY186" i="20" l="1"/>
  <c r="CA147" i="20"/>
  <c r="CB146" i="20" s="1"/>
  <c r="BZ149" i="20"/>
  <c r="BZ150" i="20" s="1"/>
  <c r="BZ180" i="20" s="1"/>
  <c r="BZ184" i="20" s="1"/>
  <c r="BZ186" i="20" l="1"/>
  <c r="CB147" i="20"/>
  <c r="CC146" i="20" s="1"/>
  <c r="CA149" i="20"/>
  <c r="CA150" i="20" s="1"/>
  <c r="CA180" i="20" s="1"/>
  <c r="CA184" i="20" s="1"/>
  <c r="CA186" i="20" l="1"/>
  <c r="CC147" i="20"/>
  <c r="CD146" i="20" s="1"/>
  <c r="CB149" i="20"/>
  <c r="CB150" i="20" s="1"/>
  <c r="CB180" i="20" s="1"/>
  <c r="CB184" i="20" s="1"/>
  <c r="CB186" i="20" l="1"/>
  <c r="CD147" i="20"/>
  <c r="CE146" i="20" s="1"/>
  <c r="CC149" i="20"/>
  <c r="CC150" i="20" s="1"/>
  <c r="CC180" i="20" s="1"/>
  <c r="CC184" i="20" s="1"/>
  <c r="CC186" i="20" l="1"/>
  <c r="CE147" i="20"/>
  <c r="CF146" i="20" s="1"/>
  <c r="CD149" i="20"/>
  <c r="CD150" i="20" s="1"/>
  <c r="CD180" i="20" s="1"/>
  <c r="CD184" i="20" s="1"/>
  <c r="CD186" i="20" l="1"/>
  <c r="CF147" i="20"/>
  <c r="CG146" i="20" s="1"/>
  <c r="CE149" i="20"/>
  <c r="CE150" i="20" s="1"/>
  <c r="CE180" i="20" s="1"/>
  <c r="CE184" i="20" s="1"/>
  <c r="CE186" i="20" l="1"/>
  <c r="CG147" i="20"/>
  <c r="CH146" i="20" s="1"/>
  <c r="CF149" i="20"/>
  <c r="CF150" i="20" s="1"/>
  <c r="CF180" i="20" s="1"/>
  <c r="CF184" i="20" s="1"/>
  <c r="CF186" i="20" s="1"/>
  <c r="CH147" i="20" l="1"/>
  <c r="CH149" i="20" s="1"/>
  <c r="CH150" i="20" s="1"/>
  <c r="CH180" i="20" s="1"/>
  <c r="CH184" i="20" s="1"/>
  <c r="CG149" i="20"/>
  <c r="CG150" i="20" s="1"/>
  <c r="CG180" i="20" s="1"/>
  <c r="CG184" i="20" s="1"/>
  <c r="CG186" i="20" s="1"/>
  <c r="CH186" i="20" l="1"/>
</calcChain>
</file>

<file path=xl/sharedStrings.xml><?xml version="1.0" encoding="utf-8"?>
<sst xmlns="http://schemas.openxmlformats.org/spreadsheetml/2006/main" count="801" uniqueCount="572">
  <si>
    <t>RIIO-GT2 Cost Benefit Analysis template</t>
  </si>
  <si>
    <t xml:space="preserve">
Publication date:</t>
  </si>
  <si>
    <t>Contact:</t>
  </si>
  <si>
    <t>Kiran Turner, Senior Manager</t>
  </si>
  <si>
    <t>Team:</t>
  </si>
  <si>
    <t>Gas Transmission Cost Assessment</t>
  </si>
  <si>
    <t>Tel:</t>
  </si>
  <si>
    <t>020 7263 9867</t>
  </si>
  <si>
    <t>Email:</t>
  </si>
  <si>
    <t>Kiran.Turner@ofgem.gov.uk</t>
  </si>
  <si>
    <t>Versions</t>
  </si>
  <si>
    <t>Details of Changes from Previous Version</t>
  </si>
  <si>
    <t>Template Version</t>
  </si>
  <si>
    <t>Purpose of version</t>
  </si>
  <si>
    <t>Version Issue Date</t>
  </si>
  <si>
    <t>Change number</t>
  </si>
  <si>
    <t>Tables Changed</t>
  </si>
  <si>
    <t>Description of Change</t>
  </si>
  <si>
    <t>Changed by</t>
  </si>
  <si>
    <t>v1.3</t>
  </si>
  <si>
    <t>Correction of error in deperciation discount calculation</t>
  </si>
  <si>
    <t>Template; 
Baseline; 
Option 1 - 10</t>
  </si>
  <si>
    <t>Scott McDougall</t>
  </si>
  <si>
    <t>v1.4</t>
  </si>
  <si>
    <t>correction of error in calculating discount after 30 years</t>
  </si>
  <si>
    <t>Tab added to allow detailed workings to be provided</t>
  </si>
  <si>
    <t>Workings</t>
  </si>
  <si>
    <t>NPVs based on Payback periods (£m)</t>
  </si>
  <si>
    <t>Option No.</t>
  </si>
  <si>
    <t>Desc. Of Option</t>
  </si>
  <si>
    <t>Preferred Option</t>
  </si>
  <si>
    <r>
      <t xml:space="preserve">Total Forecast Expenditure
</t>
    </r>
    <r>
      <rPr>
        <i/>
        <sz val="9"/>
        <color theme="1"/>
        <rFont val="Verdana"/>
        <family val="2"/>
      </rPr>
      <t>(£m)</t>
    </r>
  </si>
  <si>
    <r>
      <rPr>
        <b/>
        <sz val="9"/>
        <color theme="1"/>
        <rFont val="Verdana"/>
        <family val="2"/>
      </rPr>
      <t>Spend Area</t>
    </r>
    <r>
      <rPr>
        <sz val="9"/>
        <color theme="1"/>
        <rFont val="Verdana"/>
        <family val="2"/>
      </rPr>
      <t xml:space="preserve">
</t>
    </r>
    <r>
      <rPr>
        <i/>
        <sz val="9"/>
        <color theme="1"/>
        <rFont val="Verdana"/>
        <family val="2"/>
      </rPr>
      <t>(RRP Table Reference)</t>
    </r>
  </si>
  <si>
    <t>Total NPV</t>
  </si>
  <si>
    <r>
      <t xml:space="preserve">Delta
</t>
    </r>
    <r>
      <rPr>
        <sz val="9"/>
        <color theme="1"/>
        <rFont val="Verdana"/>
        <family val="2"/>
      </rPr>
      <t>(</t>
    </r>
    <r>
      <rPr>
        <i/>
        <sz val="9"/>
        <color theme="1"/>
        <rFont val="Verdana"/>
        <family val="2"/>
      </rPr>
      <t>Option to baseline)</t>
    </r>
  </si>
  <si>
    <t>10 Years</t>
  </si>
  <si>
    <t>20 Years</t>
  </si>
  <si>
    <t>30 Years</t>
  </si>
  <si>
    <t>45 Years</t>
  </si>
  <si>
    <t>Engineering Justification</t>
  </si>
  <si>
    <t>Stakeholder Support Summary</t>
  </si>
  <si>
    <t>TO View</t>
  </si>
  <si>
    <t>Baseline</t>
  </si>
  <si>
    <t>Colour code:</t>
  </si>
  <si>
    <t>User populated cells</t>
  </si>
  <si>
    <t>Formula/Calculation</t>
  </si>
  <si>
    <t>Timeframe</t>
  </si>
  <si>
    <t>Description</t>
  </si>
  <si>
    <t>Standard Naming Convention:</t>
  </si>
  <si>
    <t>Tab Name</t>
  </si>
  <si>
    <t>Brief Description</t>
  </si>
  <si>
    <t>Instructions</t>
  </si>
  <si>
    <t>Full Opt. Considered</t>
  </si>
  <si>
    <t>A tab providing a full summary list of options considered &amp; rejected before full costing for the investment decision. Stated aim should reflect a brief summary of engineering justification.</t>
  </si>
  <si>
    <r>
      <t xml:space="preserve">Provide a description of the stated aim of the investment decision &amp; also include options that have been considered and rejected before full costing.
</t>
    </r>
    <r>
      <rPr>
        <b/>
        <sz val="10"/>
        <color theme="1"/>
        <rFont val="Verdana"/>
        <family val="2"/>
      </rPr>
      <t xml:space="preserve">Please </t>
    </r>
    <r>
      <rPr>
        <sz val="10"/>
        <color theme="1"/>
        <rFont val="Verdana"/>
        <family val="2"/>
      </rPr>
      <t>use the drop down list (Y/N), to select if the option is included in the CBA. 
If the option has been included, then please clarify which tab it is corresponding to. 
Each option within the short list of those options that have been considered and costed, should provide a brief description &amp; a clear rationale for including/excluding them in the comment section.</t>
    </r>
  </si>
  <si>
    <t>Fixed Data/Fixed Data (CPIH)</t>
  </si>
  <si>
    <t>A tab containing all key sources of data &amp; relevant static data points.</t>
  </si>
  <si>
    <r>
      <t xml:space="preserve">This tab contains all fixed data points required for the CBA to function &amp; provide an accurate representation of costing for the options. 
</t>
    </r>
    <r>
      <rPr>
        <b/>
        <sz val="10"/>
        <color theme="1"/>
        <rFont val="Verdana"/>
        <family val="2"/>
      </rPr>
      <t xml:space="preserve">Please enter </t>
    </r>
    <r>
      <rPr>
        <sz val="10"/>
        <color theme="1"/>
        <rFont val="Verdana"/>
        <family val="2"/>
      </rPr>
      <t>pre-tax WACC and prices consistent with your business plan in this tab.</t>
    </r>
  </si>
  <si>
    <t>Risk Register</t>
  </si>
  <si>
    <t>A tab for documenting risks associated with the chosen investment decision, and actions to manage each risk.</t>
  </si>
  <si>
    <r>
      <t xml:space="preserve">Please fill in this tab </t>
    </r>
    <r>
      <rPr>
        <b/>
        <u/>
        <sz val="10"/>
        <color theme="1"/>
        <rFont val="Verdana"/>
        <family val="2"/>
      </rPr>
      <t>only</t>
    </r>
    <r>
      <rPr>
        <b/>
        <sz val="10"/>
        <color theme="1"/>
        <rFont val="Verdana"/>
        <family val="2"/>
      </rPr>
      <t xml:space="preserve"> </t>
    </r>
    <r>
      <rPr>
        <sz val="10"/>
        <color theme="1"/>
        <rFont val="Verdana"/>
        <family val="2"/>
      </rPr>
      <t xml:space="preserve">for the option that has been selected; details should be provided for all risk(s) affecting the following areas: 
(i) Delivery Timeframe; (ii) Distinct Variance in original Forecast Cost &amp; 
(iii) Criteria which may result in the Scheme being Cancelled. 
</t>
    </r>
    <r>
      <rPr>
        <b/>
        <sz val="10"/>
        <color theme="1"/>
        <rFont val="Verdana"/>
        <family val="2"/>
      </rPr>
      <t xml:space="preserve">Each row </t>
    </r>
    <r>
      <rPr>
        <sz val="10"/>
        <color theme="1"/>
        <rFont val="Verdana"/>
        <family val="2"/>
      </rPr>
      <t>should be treated as a single risk entry, the expectation is for relevant information on the: 
Risk Description; 
Impact; 
Liklihood; 
Mitigation/Controls 
&amp; any relevant commentary would be included as supporting evidence.</t>
    </r>
  </si>
  <si>
    <t>Template</t>
  </si>
  <si>
    <t>A blank pro-forma template which can be duplicated to facilitate a comparison against other CBA options.</t>
  </si>
  <si>
    <t>A template which can be duplicated to facilitate a comparison against other CBA options.</t>
  </si>
  <si>
    <t>Baseline tab</t>
  </si>
  <si>
    <r>
      <t xml:space="preserve">A tab which captures &amp; quantifies the Baseline approach </t>
    </r>
    <r>
      <rPr>
        <i/>
        <sz val="10"/>
        <color theme="1"/>
        <rFont val="Verdana"/>
        <family val="2"/>
      </rPr>
      <t xml:space="preserve">(your 'do minimum' or 'reference scenario' e.g. do nothing, ongoing maintenance of existing asset or the option which requires the minimim investment) </t>
    </r>
    <r>
      <rPr>
        <sz val="10"/>
        <color theme="1"/>
        <rFont val="Verdana"/>
        <family val="2"/>
      </rPr>
      <t>&amp; feeds this information back to the Summary tab.</t>
    </r>
  </si>
  <si>
    <r>
      <t xml:space="preserve">Baseline should represent your 'do minimum' or 'reference scenario' </t>
    </r>
    <r>
      <rPr>
        <i/>
        <sz val="10"/>
        <color theme="1"/>
        <rFont val="Verdana"/>
        <family val="2"/>
      </rPr>
      <t>(e.g. do nothing, ongoing maintenance of existing asset or the option which requires the minimim investment)</t>
    </r>
    <r>
      <rPr>
        <sz val="10"/>
        <color theme="1"/>
        <rFont val="Verdana"/>
        <family val="2"/>
      </rPr>
      <t xml:space="preserve">.
Only the investment (lines 52-61) may be populated with non-zero values.
</t>
    </r>
    <r>
      <rPr>
        <b/>
        <sz val="10"/>
        <color theme="1"/>
        <rFont val="Verdana"/>
        <family val="2"/>
      </rPr>
      <t xml:space="preserve">Please </t>
    </r>
    <r>
      <rPr>
        <sz val="10"/>
        <color theme="1"/>
        <rFont val="Verdana"/>
        <family val="2"/>
      </rPr>
      <t xml:space="preserve">refer to guidance on completing </t>
    </r>
    <r>
      <rPr>
        <i/>
        <sz val="10"/>
        <color theme="1"/>
        <rFont val="Verdana"/>
        <family val="2"/>
      </rPr>
      <t>'Option tab'.</t>
    </r>
  </si>
  <si>
    <t>Option tabs</t>
  </si>
  <si>
    <t>A tab which captures &amp; quantifies each potential option for investment &amp; feeds this information back to the Summary tab.</t>
  </si>
  <si>
    <r>
      <t xml:space="preserve">The user should populate the yellow cells. All other cells are either fixed or auto-populated.
Enter costs / benefits in 2017/18 prices (£m).  Costs should be entered as negative values. 
Benefits (i.e. avoided costs) should be entered as positive values. 
Costs entered should correspond to values set out in company Business Plans (i.e. should exclude RPEs and include ongoing efficiencies consistent with assumptions contained in your Business Plan submission).
</t>
    </r>
    <r>
      <rPr>
        <b/>
        <sz val="10"/>
        <color theme="1"/>
        <rFont val="Verdana"/>
        <family val="2"/>
      </rPr>
      <t xml:space="preserve">Enter costs </t>
    </r>
    <r>
      <rPr>
        <sz val="10"/>
        <color theme="1"/>
        <rFont val="Verdana"/>
        <family val="2"/>
      </rPr>
      <t>and benefits asociated with the option.</t>
    </r>
    <r>
      <rPr>
        <sz val="10"/>
        <color theme="1"/>
        <rFont val="Verdana"/>
        <family val="2"/>
      </rPr>
      <t xml:space="preserve">
Enter the Option Name; then use the drop down in (i) Cell B8 to select one </t>
    </r>
    <r>
      <rPr>
        <i/>
        <sz val="10"/>
        <color theme="1"/>
        <rFont val="Verdana"/>
        <family val="2"/>
      </rPr>
      <t>(or multiple)</t>
    </r>
    <r>
      <rPr>
        <sz val="10"/>
        <color theme="1"/>
        <rFont val="Verdana"/>
        <family val="2"/>
      </rPr>
      <t xml:space="preserve"> Investment Types &amp; (ii) B9 to indicate if this is the preferred option. 
Enter the first year of investment outflow in B12.
Enter Scheme Reference ID &amp; Capitalisation rates consistent with your business plan.
Authorised by section: This should detail the person signing off the CBA; this should be someone at a suitable senior management level.
Output section: Please select the Asset Output from the drop down list &amp; provide the corresponding volumes/units and any commentary which may be relevant. If further lines are required, please add after the first line of Output. 
Investment section: Please select the Investment Expenditure Type from the drop down list &amp; the corresponding volume/units. If further lines are required, please add after the first line of Investment.
Avoided TO Costs section: Please select the Avoided TO Costs from the drop down list &amp; the corresponding volume/units. 
Societal Benefits section: Please enter any figures relevant to the reduction in emissions/losses/leakage &amp; provide details on the reduced probability of Fatality &amp; Non Fatal injury.  
Provide a brief description of the: (i) Engineering Justification </t>
    </r>
    <r>
      <rPr>
        <i/>
        <sz val="10"/>
        <color theme="1"/>
        <rFont val="Verdana"/>
        <family val="2"/>
      </rPr>
      <t>(including the Engineering Justification reference in B184 of the relevant tab)</t>
    </r>
    <r>
      <rPr>
        <sz val="10"/>
        <color theme="1"/>
        <rFont val="Verdana"/>
        <family val="2"/>
      </rPr>
      <t xml:space="preserve">; 
(ii) Stakeholder feedback &amp; (iii) TO view of the option.
Please then highlight your chosen option by colouring the worksheet tab </t>
    </r>
    <r>
      <rPr>
        <b/>
        <sz val="10"/>
        <color theme="1"/>
        <rFont val="Verdana"/>
        <family val="2"/>
      </rPr>
      <t>yellow.</t>
    </r>
  </si>
  <si>
    <t xml:space="preserve">Purpose of CBA: describe the stated aim of the investment decision </t>
  </si>
  <si>
    <t>HI/CI to be updated upon confirmation of NARMs methodology &amp; terminology</t>
  </si>
  <si>
    <r>
      <t>If investment is to replace an existing asset / investment expenditure type, please state the condition of the asset / investment expenditure type (</t>
    </r>
    <r>
      <rPr>
        <b/>
        <sz val="10"/>
        <color rgb="FFFF0000"/>
        <rFont val="Verdana"/>
        <family val="2"/>
      </rPr>
      <t>HI / CI</t>
    </r>
    <r>
      <rPr>
        <b/>
        <sz val="10"/>
        <color theme="1"/>
        <rFont val="Verdana"/>
        <family val="2"/>
      </rPr>
      <t xml:space="preserve"> etc.)</t>
    </r>
  </si>
  <si>
    <t>List below all options considered to meet the stated aim</t>
  </si>
  <si>
    <r>
      <t xml:space="preserve">Included in this CBA? </t>
    </r>
    <r>
      <rPr>
        <i/>
        <sz val="9"/>
        <color theme="1"/>
        <rFont val="Verdana"/>
        <family val="2"/>
      </rPr>
      <t>(Y/N)</t>
    </r>
  </si>
  <si>
    <t>Corresponding Tab</t>
  </si>
  <si>
    <t>Comment</t>
  </si>
  <si>
    <r>
      <rPr>
        <b/>
        <sz val="10"/>
        <color theme="1"/>
        <rFont val="Verdana"/>
        <family val="2"/>
      </rPr>
      <t>Decarbonisation of electricity assumption:</t>
    </r>
    <r>
      <rPr>
        <sz val="10"/>
        <color theme="1"/>
        <rFont val="Verdana"/>
        <family val="2"/>
      </rPr>
      <t xml:space="preserve">
Power sector emissions are anticipated to reduce to 10g/kWh by 2050. Assume a linear decarbonisation pathway from 2017/18 until 2050. 
Power sector emissions reduce by 0 g/kWh p.a. between now and 2030. Beyond 2050 keep emissions at 10g/kWh 
1,000 kg = 1 tonne; 1,000 kWh = 1 MWh; 1 kg = 1,000g</t>
    </r>
  </si>
  <si>
    <t>Parameters</t>
  </si>
  <si>
    <t>NOx Emissions (£/t)</t>
  </si>
  <si>
    <t xml:space="preserve">NOx National Central Damage cost (2018 prices) </t>
  </si>
  <si>
    <t>Air quality damage cost guidance</t>
  </si>
  <si>
    <t>pre-tax WACC</t>
  </si>
  <si>
    <t>enter TO specific pre-tax WACC figure</t>
  </si>
  <si>
    <t>Discount Rate &lt;= 30 years</t>
  </si>
  <si>
    <t>HMRC Green Book (see Discount Factors spreadsheet 'Standard Discount Factors' tab</t>
  </si>
  <si>
    <t>Link to HM treasury Green Book</t>
  </si>
  <si>
    <t>Discount Rate &gt; 30 years</t>
  </si>
  <si>
    <t>link to discount factors</t>
  </si>
  <si>
    <t>Methane Conversion (Equivalent kgs CO2)</t>
  </si>
  <si>
    <t>Global Warming potential values</t>
  </si>
  <si>
    <t>Discount rate for safety &lt;= 30 years</t>
  </si>
  <si>
    <t>HMRC Green Book (see Discount Factors spreadsheet 'Health Discount Factors' tab</t>
  </si>
  <si>
    <t xml:space="preserve">Discount rate for safety &gt; 30 years </t>
  </si>
  <si>
    <t>Depreciation Period Length (Years)</t>
  </si>
  <si>
    <t>Cost per Fatality (£m)</t>
  </si>
  <si>
    <t>£m (16/17 prices)</t>
  </si>
  <si>
    <t>Link to HSE guidance</t>
  </si>
  <si>
    <t>Cost per Non Fatal injury (£m)</t>
  </si>
  <si>
    <t>Link to HSE Guidance</t>
  </si>
  <si>
    <t>BEIS Traded Carbon Price (Central)</t>
  </si>
  <si>
    <t>Page 3</t>
  </si>
  <si>
    <t>link to carbon valuation methodology</t>
  </si>
  <si>
    <t>Table 3</t>
  </si>
  <si>
    <t>Link to carbon prices</t>
  </si>
  <si>
    <t>Calendar Year</t>
  </si>
  <si>
    <r>
      <t>g CO</t>
    </r>
    <r>
      <rPr>
        <vertAlign val="subscript"/>
        <sz val="10"/>
        <rFont val="Verdana"/>
        <family val="2"/>
      </rPr>
      <t>2</t>
    </r>
    <r>
      <rPr>
        <sz val="10"/>
        <rFont val="Verdana"/>
        <family val="2"/>
      </rPr>
      <t>e per kWh
(Defra)</t>
    </r>
  </si>
  <si>
    <t>Traded carbon price (£/t 2017/18 prices)</t>
  </si>
  <si>
    <t>Traded carbon price (£/t 2018/19 prices)</t>
  </si>
  <si>
    <t>Electricity GHG conversion factor (tonnes per MWh)3</t>
  </si>
  <si>
    <t>Non-Traded carbon price (£/t 17/18 prices)</t>
  </si>
  <si>
    <t>Non-Traded carbon price (£/t 18/19 prices)</t>
  </si>
  <si>
    <t>note: Values taken from Central scenario from Updated short-term carbon values used for modelling purposes (2017)</t>
  </si>
  <si>
    <t>link to carbon valuation</t>
  </si>
  <si>
    <t>Drop Down List Criteria</t>
  </si>
  <si>
    <t>Investment Type</t>
  </si>
  <si>
    <t>Investment Expenditure Type</t>
  </si>
  <si>
    <t>Risk Register %'s</t>
  </si>
  <si>
    <t>Output</t>
  </si>
  <si>
    <t>Please specify</t>
  </si>
  <si>
    <t>&lt;=20%</t>
  </si>
  <si>
    <t>Y</t>
  </si>
  <si>
    <t>Load Related - Entry</t>
  </si>
  <si>
    <t>** Await NARM Asset Breakdown **</t>
  </si>
  <si>
    <t>&gt;20% &amp; &lt;=40%</t>
  </si>
  <si>
    <t>Health Index Change</t>
  </si>
  <si>
    <t>N</t>
  </si>
  <si>
    <t>Load Related - Exit</t>
  </si>
  <si>
    <t>01 - CLADDING</t>
  </si>
  <si>
    <t>&gt;40% &amp; &lt;=60%</t>
  </si>
  <si>
    <t>Emissions Reduction</t>
  </si>
  <si>
    <t>Load Related - Network  Capability</t>
  </si>
  <si>
    <t>02 - AFTER COOLERS</t>
  </si>
  <si>
    <t>&gt;60% &amp; &lt;=80%</t>
  </si>
  <si>
    <t>**List to be expanded**</t>
  </si>
  <si>
    <t>Load Related - Offtakes</t>
  </si>
  <si>
    <t>03 - AIR INTAKE</t>
  </si>
  <si>
    <t>&gt;80% &amp; &lt;=100%</t>
  </si>
  <si>
    <t>Load Related - Other Costs</t>
  </si>
  <si>
    <t>04 - EXHAUSTS</t>
  </si>
  <si>
    <t>Non Load Related - Emissions Reduction</t>
  </si>
  <si>
    <t>05 - BOUNDARY CONTROLLERS</t>
  </si>
  <si>
    <t>Non Load Related - Asset Health (condition driven)</t>
  </si>
  <si>
    <t>06 - CAB VENTILATION</t>
  </si>
  <si>
    <t xml:space="preserve">Non Load Related - Cyber Security </t>
  </si>
  <si>
    <t>07 - CIVIL ASSETS (DRAINAGE)</t>
  </si>
  <si>
    <t>Non Load Related - Physical Security</t>
  </si>
  <si>
    <t>08 - CIVIL ASSETS (ACCESS)</t>
  </si>
  <si>
    <t>Non Load Related - Decomissioning</t>
  </si>
  <si>
    <t>09 - CIVIL ASSETS (BUILDINGS/ENCLOSURES)</t>
  </si>
  <si>
    <t>Non Load Related - Other Costs</t>
  </si>
  <si>
    <t>10 - CIVIL ASSETS (DUCTING)</t>
  </si>
  <si>
    <t>Opex</t>
  </si>
  <si>
    <t>11 - CIVIL ASSETS (BRIDGES)</t>
  </si>
  <si>
    <t>Business Support</t>
  </si>
  <si>
    <t>12 - CIVIL ASSETS (PIPE SUPPORTS)</t>
  </si>
  <si>
    <t>Closely associated Indirects</t>
  </si>
  <si>
    <t>13 - FUEL TANKS &amp; BUNDS</t>
  </si>
  <si>
    <t>Operational Activities - Planned Inspection &amp; Maintenance</t>
  </si>
  <si>
    <t>14 - COMPRESSOR</t>
  </si>
  <si>
    <t>Operational Activities - Fault Repairs</t>
  </si>
  <si>
    <t>15 - CATHODIC PROTECTION</t>
  </si>
  <si>
    <t>Operational Activities - Property Management</t>
  </si>
  <si>
    <t>16 - ELECTRICAL (INCUDING STANDBY GENERATORS)</t>
  </si>
  <si>
    <t>Non Operational - Non Operational Capex</t>
  </si>
  <si>
    <t>17 - ELECTRICAL (SAFE SHUTDOWN)</t>
  </si>
  <si>
    <t>System Operator Capex</t>
  </si>
  <si>
    <t>18 - FILTER / SCRUBBERS</t>
  </si>
  <si>
    <t>19 - FIRE AND GAS DETECTION</t>
  </si>
  <si>
    <t>20 - FIRE SUPPRESSION</t>
  </si>
  <si>
    <t>21 - FLOW OR PRESSURE REGULATORS</t>
  </si>
  <si>
    <t>22 - GAS ANALYSER</t>
  </si>
  <si>
    <t>23 - GAS GENERATOR</t>
  </si>
  <si>
    <t>24 - IMPACT PROTECTION</t>
  </si>
  <si>
    <t>25 - RIVER CROSSINGS</t>
  </si>
  <si>
    <t>26 - MARKERS</t>
  </si>
  <si>
    <t>27 - FISCAL METERING</t>
  </si>
  <si>
    <t>28 - FUEL GAS METERING</t>
  </si>
  <si>
    <t>29 - NETWORK CONTROL AND INSTRUMENTATION</t>
  </si>
  <si>
    <t>30 - ODORISATION PLANT</t>
  </si>
  <si>
    <t>31 - PIG TRAP</t>
  </si>
  <si>
    <t>32 - ABOVE GROUND PIPE COATING</t>
  </si>
  <si>
    <t>33 - BELOW GROUND PIPE COATING</t>
  </si>
  <si>
    <t>34 - POWER TURBINE</t>
  </si>
  <si>
    <t>35 - PREHEATERS</t>
  </si>
  <si>
    <t>36 - STATION PROCESS CONTROL SYSTEM</t>
  </si>
  <si>
    <t>37 - UNIT CONTROL SYSTEM</t>
  </si>
  <si>
    <t>38 - ANTI-SURGE SYSTEM</t>
  </si>
  <si>
    <t>39 - SECURITY</t>
  </si>
  <si>
    <t>40 - STARTER MOTOR</t>
  </si>
  <si>
    <t>41 - VENT SYSTEM</t>
  </si>
  <si>
    <t>42 - ELECTRICAL VARIABLE SPEED DRIVE</t>
  </si>
  <si>
    <t>43 - LOCALLY ACTUATED VALVES</t>
  </si>
  <si>
    <t>44 - NON RETURN VALVES</t>
  </si>
  <si>
    <t>45 - REMOTE ISOLATION VALVES</t>
  </si>
  <si>
    <t>46 - PROCESS VALVES</t>
  </si>
  <si>
    <t>47 - SLAMSHUT SYSTEM</t>
  </si>
  <si>
    <t>Risk Contingency</t>
  </si>
  <si>
    <t>BS</t>
  </si>
  <si>
    <t>CAI</t>
  </si>
  <si>
    <t>Other</t>
  </si>
  <si>
    <t>CPIH Index</t>
  </si>
  <si>
    <t>Regulatory Year</t>
  </si>
  <si>
    <t>Average Index</t>
  </si>
  <si>
    <t>Conversion from FY to 2018/19</t>
  </si>
  <si>
    <t xml:space="preserve">Conversion from XX/XX to 2018/19 </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</si>
  <si>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</si>
  <si>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</si>
  <si>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</si>
  <si>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</si>
  <si>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</si>
  <si>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</si>
  <si>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</si>
  <si>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</si>
  <si>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</si>
  <si>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</si>
  <si>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</si>
  <si>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</si>
  <si>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</si>
  <si>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</si>
  <si>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</si>
  <si>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</si>
  <si>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</si>
  <si>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</si>
  <si>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</si>
  <si>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</si>
  <si>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</si>
  <si>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</si>
  <si>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</si>
  <si>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</si>
  <si>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</si>
  <si>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</si>
  <si>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</si>
  <si>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</si>
  <si>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</si>
  <si>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</si>
  <si>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</si>
  <si>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</si>
  <si>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</si>
  <si>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</si>
  <si>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</si>
  <si>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</si>
  <si>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</si>
  <si>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</si>
  <si>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</si>
  <si>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</si>
  <si>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</si>
  <si>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</si>
  <si>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</si>
  <si>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</si>
  <si>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</si>
  <si>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</si>
  <si>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</si>
  <si>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</si>
  <si>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</si>
  <si>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</si>
  <si>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</si>
  <si>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</si>
  <si>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</si>
  <si>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</si>
  <si>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r>
      <t xml:space="preserve">CPIH INDEX 00: ALL ITEMS 2015=100; </t>
    </r>
    <r>
      <rPr>
        <b/>
        <u/>
        <sz val="10"/>
        <color theme="1"/>
        <rFont val="Verdana"/>
        <family val="2"/>
      </rPr>
      <t>Identifier = L522</t>
    </r>
  </si>
  <si>
    <t>ONS Inflation price indices</t>
  </si>
  <si>
    <t>ONS inflation price indices</t>
  </si>
  <si>
    <t>MW added</t>
  </si>
  <si>
    <t>Load</t>
  </si>
  <si>
    <t>Cable - 132kV Sub Cable</t>
  </si>
  <si>
    <t>Exit/Entry -check consistent treatment (Re Excl. Services)</t>
  </si>
  <si>
    <t>Cable - 132kV UG Cable (Gas)</t>
  </si>
  <si>
    <t>SGT Added</t>
  </si>
  <si>
    <t>Baseline Wider Works</t>
  </si>
  <si>
    <t>Cable - 132kV UG Cable (Non Pressurised)</t>
  </si>
  <si>
    <t>Strategic Wider Works</t>
  </si>
  <si>
    <t>Cable - 132kV UG Cable (Oil)</t>
  </si>
  <si>
    <t>Infrastructure Wider Works</t>
  </si>
  <si>
    <t>Cable - 2752kV UG Cable (Oil)</t>
  </si>
  <si>
    <t>Non-load</t>
  </si>
  <si>
    <t>Cable - 275kV Sub Cable</t>
  </si>
  <si>
    <t>Lead Asset replacement/refurbishment</t>
  </si>
  <si>
    <t>Cable - 275kV UG Cable (Gas)</t>
  </si>
  <si>
    <t>Other CAPEX (i.e. non-lead assets)</t>
  </si>
  <si>
    <t>Cable - 275kV UG Cable (Non Pressurised)</t>
  </si>
  <si>
    <t>Non-operational Capex</t>
  </si>
  <si>
    <t>Cable - 33kV UG Cable (Gas)</t>
  </si>
  <si>
    <t>Cable - 33kV UG Cable (Non Pressurised)</t>
  </si>
  <si>
    <t>Cable - 33kV UG Cable (Oil)</t>
  </si>
  <si>
    <t>Cable - 400kV Sub Cable</t>
  </si>
  <si>
    <t>Direct Cost:</t>
  </si>
  <si>
    <t>Cable - 400kV UG Cable (Gas)</t>
  </si>
  <si>
    <t>Fault Repairs</t>
  </si>
  <si>
    <t>Cable - 400kV UG Cable (Non Pressurised)</t>
  </si>
  <si>
    <t>Planned Inspections &amp; Maintenance</t>
  </si>
  <si>
    <t>Cable - 400kV UG Cable (Oil)</t>
  </si>
  <si>
    <t>Vegetation Management</t>
  </si>
  <si>
    <t>Cable - 6.6/11kV UG Cable</t>
  </si>
  <si>
    <t>Operational Property Management</t>
  </si>
  <si>
    <t>Cable - 66kV UG Cable (Gas)</t>
  </si>
  <si>
    <t>BT 21  CN Teleprotection</t>
  </si>
  <si>
    <t>Cable - 66kV UG Cable (Non Pressurised)</t>
  </si>
  <si>
    <t>Offshore Transmission Project</t>
  </si>
  <si>
    <t>Cable - 66kV UG Cable (Oil)</t>
  </si>
  <si>
    <t>Cable Bridge</t>
  </si>
  <si>
    <t>Cable Tunnel</t>
  </si>
  <si>
    <t>Electrical Energy Storage</t>
  </si>
  <si>
    <t>Overhead Pole Line - 132kV OHL (Pole Line) Conductor</t>
  </si>
  <si>
    <t>Overhead Pole Line - 132kV Pole</t>
  </si>
  <si>
    <t>Overhead Pole Line - 275kV OHL (Pole Line) Conductor</t>
  </si>
  <si>
    <t>Overhead Pole Line - 275kV Pole</t>
  </si>
  <si>
    <t>Overhead Pole Line - 400kV OHL (Pole Line) Conductor</t>
  </si>
  <si>
    <t>Overhead Pole Line - 400kV Pole</t>
  </si>
  <si>
    <t>Overhead Tower Line - 132kV Fittings</t>
  </si>
  <si>
    <t>Overhead Tower Line - 132kV OHL (Tower Line) Conductor</t>
  </si>
  <si>
    <t>Overhead Tower Line - 132kV Tower</t>
  </si>
  <si>
    <t>Overhead Tower Line - 275kV Fittings</t>
  </si>
  <si>
    <t>Overhead Tower Line - 275kV OHL (Tower Line) Conductor</t>
  </si>
  <si>
    <t>Overhead Tower Line - 275kV Tower</t>
  </si>
  <si>
    <t>Overhead Tower Line - 400kV Fittings</t>
  </si>
  <si>
    <t>Overhead Tower Line - 400kV OHL (Tower Line) Conductor</t>
  </si>
  <si>
    <t>Overhead Tower Line - 400kV Tower</t>
  </si>
  <si>
    <t>Protection - Batteries at 132kV Substations</t>
  </si>
  <si>
    <t>Protection - Batteries at 275kV Substations</t>
  </si>
  <si>
    <t>Protection - Batteries at 400kV Substations</t>
  </si>
  <si>
    <t>Protection - Pilot Wire Overhead</t>
  </si>
  <si>
    <t>Protection - Pilot Wire Underground</t>
  </si>
  <si>
    <t>Protection - Refurbishment - Protection Schemes</t>
  </si>
  <si>
    <t>Protection - Standby Generators at 132kV Substations</t>
  </si>
  <si>
    <t>Protection - Standby Generators at 275kV Substations</t>
  </si>
  <si>
    <t>Protection - Standby Generators at 400kV Substations</t>
  </si>
  <si>
    <t>Switchgear - 132kV CB (Air Insulated Busbars)(ID) (GM)</t>
  </si>
  <si>
    <t>Switchgear - 132kV CB (Air Insulated Busbars)(OD) (GM)</t>
  </si>
  <si>
    <t>Switchgear - 132kV CB (Gas Insulated Busbars)(ID) (GM)</t>
  </si>
  <si>
    <t>Switchgear - 132kV CB (Gas Insulated Busbars)(OD) (GM)</t>
  </si>
  <si>
    <t>Switchgear - 132kV Switchgear - Other</t>
  </si>
  <si>
    <t>Switchgear - 275kV CB (Air Insulated Busbars)(ID) (GM)</t>
  </si>
  <si>
    <t>Switchgear - 275kV CB (Air Insulated Busbars)(OD) (GM)</t>
  </si>
  <si>
    <t>Switchgear - 275kV CB (Gas Insulated Busbars)(ID) (GM)</t>
  </si>
  <si>
    <t>Switchgear - 275kV CB (Gas Insulated Busbars)(OD) (GM)</t>
  </si>
  <si>
    <t>Switchgear - 275kV Switchgear - Other</t>
  </si>
  <si>
    <t>Switchgear - 33kV CB (Air Insulated Busbars)(ID) (GM)</t>
  </si>
  <si>
    <t>Switchgear - 33kV CB (Air Insulated Busbars)(OD) (GM)</t>
  </si>
  <si>
    <t>Switchgear - 33kV CB (Gas Insulated Busbars)(ID)(GM)</t>
  </si>
  <si>
    <t>Switchgear - 33kV CB (Gas Insulated Busbars)(OD)(GM)</t>
  </si>
  <si>
    <t>Switchgear - 33kV Switch (GM)</t>
  </si>
  <si>
    <t>Switchgear - 33kV Switchgear - Other</t>
  </si>
  <si>
    <t>Switchgear - 400kV CB (Air Insulated Busbars)(ID) (GM)</t>
  </si>
  <si>
    <t>Switchgear - 400kV CB (Air Insulated Busbars)(OD) (GM)</t>
  </si>
  <si>
    <t>Switchgear - 400kV CB (Gas Insulated Busbars)(ID) (GM)</t>
  </si>
  <si>
    <t>Switchgear - 400kV CB (Gas Insulated Busbars)(OD) (GM)</t>
  </si>
  <si>
    <t>Switchgear - 400kV Switchgear - Other</t>
  </si>
  <si>
    <t>Switchgear - 6.6/11kV CB (PM)</t>
  </si>
  <si>
    <t>Switchgear - 6.6/11kV Switchgear - Other (PM)</t>
  </si>
  <si>
    <t>Switchgear - 66kV CB (Air Insulated Busbars)(ID) (GM)</t>
  </si>
  <si>
    <t>Switchgear - 66kV CB (Gas Insulated Busbars)(ID)(GM)</t>
  </si>
  <si>
    <t>Switchgear - 66kV CB (Gas Insulated Busbars)(OD)(GM)</t>
  </si>
  <si>
    <t>Switchgear - 66kV Switchgear - Other</t>
  </si>
  <si>
    <t xml:space="preserve">Switchgear - 6.6/11kV CB (GM) Primary </t>
  </si>
  <si>
    <t>Switchgear - 66kV CB (Air Insulated Busbars)(OD) (GM)</t>
  </si>
  <si>
    <t>Transformer - 132kV Transformer (GM)</t>
  </si>
  <si>
    <t>Transformer - 275kV Transformer (GM)</t>
  </si>
  <si>
    <t>Transformer - 400kV Transformer (GM)</t>
  </si>
  <si>
    <t>Civils - Sub Cat. 1: Access (TBC)</t>
  </si>
  <si>
    <t>Civils - Sub Cat. 2: Ground Prep. (TBC)</t>
  </si>
  <si>
    <t>Civils - Sub Cat. 3: Other (TBC)</t>
  </si>
  <si>
    <t>Risk &amp; Contingency</t>
  </si>
  <si>
    <r>
      <t xml:space="preserve">Please fill in the below Risk Register for the selected option </t>
    </r>
    <r>
      <rPr>
        <b/>
        <sz val="10"/>
        <color theme="1"/>
        <rFont val="Verdana"/>
        <family val="2"/>
      </rPr>
      <t>only</t>
    </r>
    <r>
      <rPr>
        <sz val="10"/>
        <color theme="1"/>
        <rFont val="Verdana"/>
        <family val="2"/>
      </rPr>
      <t>.</t>
    </r>
  </si>
  <si>
    <t>Risk No.</t>
  </si>
  <si>
    <t>Risk Description</t>
  </si>
  <si>
    <t>Impact</t>
  </si>
  <si>
    <t>Likelihood</t>
  </si>
  <si>
    <t>Mitigation/Controls</t>
  </si>
  <si>
    <t>Comments</t>
  </si>
  <si>
    <t>Costs</t>
  </si>
  <si>
    <t>Option Name</t>
  </si>
  <si>
    <t>Date Undertaken:</t>
  </si>
  <si>
    <t>Shortcut buttons for date: 'Ctrl' &amp; ';'</t>
  </si>
  <si>
    <t>Scheme Reference ID</t>
  </si>
  <si>
    <t>Authorised By:</t>
  </si>
  <si>
    <r>
      <t xml:space="preserve">Preferred Option </t>
    </r>
    <r>
      <rPr>
        <i/>
        <sz val="10"/>
        <rFont val="Verdana"/>
        <family val="2"/>
      </rPr>
      <t>(Y/N)</t>
    </r>
  </si>
  <si>
    <r>
      <t>Spend Area</t>
    </r>
    <r>
      <rPr>
        <i/>
        <sz val="10"/>
        <color theme="1"/>
        <rFont val="Verdana"/>
        <family val="2"/>
      </rPr>
      <t xml:space="preserve">
(Please include relevant RRP/BPDT Table Reference)</t>
    </r>
  </si>
  <si>
    <t>First year of investment out flow</t>
  </si>
  <si>
    <t>eg 2022</t>
  </si>
  <si>
    <r>
      <t xml:space="preserve">Term </t>
    </r>
    <r>
      <rPr>
        <i/>
        <sz val="10"/>
        <color theme="1"/>
        <rFont val="Verdana"/>
        <family val="2"/>
      </rPr>
      <t>(years from first out flow)</t>
    </r>
  </si>
  <si>
    <t>NPV (£m)</t>
  </si>
  <si>
    <t>Total Forecast Expenditure</t>
  </si>
  <si>
    <t>Capitalisation rates</t>
  </si>
  <si>
    <t>Expenditure Profile - Summary</t>
  </si>
  <si>
    <t>Pre T2</t>
  </si>
  <si>
    <t>Post T2</t>
  </si>
  <si>
    <t>(£m)</t>
  </si>
  <si>
    <t>Benefits</t>
  </si>
  <si>
    <t>CBA Option</t>
  </si>
  <si>
    <t>Asset Output</t>
  </si>
  <si>
    <t>Unit</t>
  </si>
  <si>
    <t>Please enter all pre T2 Costs in this column</t>
  </si>
  <si>
    <r>
      <t xml:space="preserve">Volume </t>
    </r>
    <r>
      <rPr>
        <i/>
        <sz val="10"/>
        <color theme="1"/>
        <rFont val="Verdana"/>
        <family val="2"/>
      </rPr>
      <t>(km/each)</t>
    </r>
  </si>
  <si>
    <t>Units</t>
  </si>
  <si>
    <t xml:space="preserve">Investment 
</t>
  </si>
  <si>
    <t>£m</t>
  </si>
  <si>
    <t>Total Investment</t>
  </si>
  <si>
    <t>NG Pass Through Costs</t>
  </si>
  <si>
    <t>Total NG Pass Through Costs</t>
  </si>
  <si>
    <t xml:space="preserve">Avoided TO costs </t>
  </si>
  <si>
    <t>Other 1 (Specify)</t>
  </si>
  <si>
    <t>Other 2 (Specify)</t>
  </si>
  <si>
    <t>Other 3 (Specify)</t>
  </si>
  <si>
    <t>Total avoided TO costs</t>
  </si>
  <si>
    <t>Total TO net benefits before capitalisation</t>
  </si>
  <si>
    <t>(1) = investment + TO benefits</t>
  </si>
  <si>
    <t>(2)</t>
  </si>
  <si>
    <t>%</t>
  </si>
  <si>
    <t>Capitalised investment</t>
  </si>
  <si>
    <t>(3)=(1)x(2)</t>
  </si>
  <si>
    <t>Investment to be expensed</t>
  </si>
  <si>
    <t>(4)=(1)-(3)</t>
  </si>
  <si>
    <t>2020 Depreciation</t>
  </si>
  <si>
    <r>
      <t>(5)</t>
    </r>
    <r>
      <rPr>
        <vertAlign val="subscript"/>
        <sz val="10"/>
        <color theme="1"/>
        <rFont val="Verdana"/>
        <family val="2"/>
      </rPr>
      <t>2021</t>
    </r>
    <r>
      <rPr>
        <sz val="10"/>
        <color theme="1"/>
        <rFont val="Verdana"/>
        <family val="2"/>
      </rPr>
      <t>=(3)</t>
    </r>
    <r>
      <rPr>
        <vertAlign val="subscript"/>
        <sz val="10"/>
        <color theme="1"/>
        <rFont val="Verdana"/>
        <family val="2"/>
      </rPr>
      <t>2021</t>
    </r>
    <r>
      <rPr>
        <sz val="10"/>
        <color theme="1"/>
        <rFont val="Verdana"/>
        <family val="2"/>
      </rPr>
      <t>*Dep_rate</t>
    </r>
    <r>
      <rPr>
        <vertAlign val="subscript"/>
        <sz val="10"/>
        <color theme="1"/>
        <rFont val="Verdana"/>
        <family val="2"/>
      </rPr>
      <t>t</t>
    </r>
  </si>
  <si>
    <t>2021 Depreciation</t>
  </si>
  <si>
    <t>2022 Depreciation</t>
  </si>
  <si>
    <r>
      <t>(5)</t>
    </r>
    <r>
      <rPr>
        <vertAlign val="subscript"/>
        <sz val="10"/>
        <color theme="1"/>
        <rFont val="Verdana"/>
        <family val="2"/>
      </rPr>
      <t>2022</t>
    </r>
    <r>
      <rPr>
        <sz val="10"/>
        <color theme="1"/>
        <rFont val="Verdana"/>
        <family val="2"/>
      </rPr>
      <t>=(3)</t>
    </r>
    <r>
      <rPr>
        <vertAlign val="subscript"/>
        <sz val="10"/>
        <color theme="1"/>
        <rFont val="Verdana"/>
        <family val="2"/>
      </rPr>
      <t>2022</t>
    </r>
    <r>
      <rPr>
        <sz val="10"/>
        <color theme="1"/>
        <rFont val="Verdana"/>
        <family val="2"/>
      </rPr>
      <t>*Dep_rate</t>
    </r>
    <r>
      <rPr>
        <vertAlign val="subscript"/>
        <sz val="10"/>
        <color theme="1"/>
        <rFont val="Verdana"/>
        <family val="2"/>
      </rPr>
      <t>t</t>
    </r>
  </si>
  <si>
    <t>2023 Depreciation</t>
  </si>
  <si>
    <r>
      <t>(5)</t>
    </r>
    <r>
      <rPr>
        <vertAlign val="subscript"/>
        <sz val="10"/>
        <color theme="1"/>
        <rFont val="Verdana"/>
        <family val="2"/>
      </rPr>
      <t>2023</t>
    </r>
    <r>
      <rPr>
        <sz val="10"/>
        <color theme="1"/>
        <rFont val="Verdana"/>
        <family val="2"/>
      </rPr>
      <t>=(3)</t>
    </r>
    <r>
      <rPr>
        <vertAlign val="subscript"/>
        <sz val="10"/>
        <color theme="1"/>
        <rFont val="Verdana"/>
        <family val="2"/>
      </rPr>
      <t>2023</t>
    </r>
    <r>
      <rPr>
        <sz val="10"/>
        <color theme="1"/>
        <rFont val="Verdana"/>
        <family val="2"/>
      </rPr>
      <t>*Dep_rate</t>
    </r>
    <r>
      <rPr>
        <vertAlign val="subscript"/>
        <sz val="10"/>
        <color theme="1"/>
        <rFont val="Verdana"/>
        <family val="2"/>
      </rPr>
      <t>t</t>
    </r>
  </si>
  <si>
    <t>2024 Depreciation</t>
  </si>
  <si>
    <r>
      <t>(5)</t>
    </r>
    <r>
      <rPr>
        <vertAlign val="subscript"/>
        <sz val="10"/>
        <color theme="1"/>
        <rFont val="Verdana"/>
        <family val="2"/>
      </rPr>
      <t>2024</t>
    </r>
    <r>
      <rPr>
        <sz val="10"/>
        <color theme="1"/>
        <rFont val="Verdana"/>
        <family val="2"/>
      </rPr>
      <t>=(3)</t>
    </r>
    <r>
      <rPr>
        <vertAlign val="subscript"/>
        <sz val="10"/>
        <color theme="1"/>
        <rFont val="Verdana"/>
        <family val="2"/>
      </rPr>
      <t>2024</t>
    </r>
    <r>
      <rPr>
        <sz val="10"/>
        <color theme="1"/>
        <rFont val="Verdana"/>
        <family val="2"/>
      </rPr>
      <t>*Dep_rate</t>
    </r>
    <r>
      <rPr>
        <vertAlign val="subscript"/>
        <sz val="10"/>
        <color theme="1"/>
        <rFont val="Verdana"/>
        <family val="2"/>
      </rPr>
      <t>t</t>
    </r>
  </si>
  <si>
    <t>2025 Depreciation</t>
  </si>
  <si>
    <r>
      <t>(5)</t>
    </r>
    <r>
      <rPr>
        <vertAlign val="subscript"/>
        <sz val="10"/>
        <color theme="1"/>
        <rFont val="Verdana"/>
        <family val="2"/>
      </rPr>
      <t>2025</t>
    </r>
    <r>
      <rPr>
        <sz val="10"/>
        <color theme="1"/>
        <rFont val="Verdana"/>
        <family val="2"/>
      </rPr>
      <t>=(3)</t>
    </r>
    <r>
      <rPr>
        <vertAlign val="subscript"/>
        <sz val="10"/>
        <color theme="1"/>
        <rFont val="Verdana"/>
        <family val="2"/>
      </rPr>
      <t>2025</t>
    </r>
    <r>
      <rPr>
        <sz val="10"/>
        <color theme="1"/>
        <rFont val="Verdana"/>
        <family val="2"/>
      </rPr>
      <t>*Dep_rate</t>
    </r>
    <r>
      <rPr>
        <vertAlign val="subscript"/>
        <sz val="10"/>
        <color theme="1"/>
        <rFont val="Verdana"/>
        <family val="2"/>
      </rPr>
      <t>t</t>
    </r>
  </si>
  <si>
    <t>2026 Depreciation</t>
  </si>
  <si>
    <r>
      <t>(5)</t>
    </r>
    <r>
      <rPr>
        <vertAlign val="subscript"/>
        <sz val="10"/>
        <color theme="1"/>
        <rFont val="Verdana"/>
        <family val="2"/>
      </rPr>
      <t>2026</t>
    </r>
    <r>
      <rPr>
        <sz val="10"/>
        <color theme="1"/>
        <rFont val="Verdana"/>
        <family val="2"/>
      </rPr>
      <t>=(3)</t>
    </r>
    <r>
      <rPr>
        <vertAlign val="subscript"/>
        <sz val="10"/>
        <color theme="1"/>
        <rFont val="Verdana"/>
        <family val="2"/>
      </rPr>
      <t>2026</t>
    </r>
    <r>
      <rPr>
        <sz val="10"/>
        <color theme="1"/>
        <rFont val="Verdana"/>
        <family val="2"/>
      </rPr>
      <t>*Dep_rate</t>
    </r>
    <r>
      <rPr>
        <vertAlign val="subscript"/>
        <sz val="10"/>
        <color theme="1"/>
        <rFont val="Verdana"/>
        <family val="2"/>
      </rPr>
      <t>t</t>
    </r>
  </si>
  <si>
    <t>2027 Depreciation</t>
  </si>
  <si>
    <r>
      <t>(5)</t>
    </r>
    <r>
      <rPr>
        <vertAlign val="subscript"/>
        <sz val="10"/>
        <color theme="1"/>
        <rFont val="Verdana"/>
        <family val="2"/>
      </rPr>
      <t>2027</t>
    </r>
    <r>
      <rPr>
        <sz val="10"/>
        <color theme="1"/>
        <rFont val="Verdana"/>
        <family val="2"/>
      </rPr>
      <t>=(3)</t>
    </r>
    <r>
      <rPr>
        <vertAlign val="subscript"/>
        <sz val="10"/>
        <color theme="1"/>
        <rFont val="Verdana"/>
        <family val="2"/>
      </rPr>
      <t>2027</t>
    </r>
    <r>
      <rPr>
        <sz val="10"/>
        <color theme="1"/>
        <rFont val="Verdana"/>
        <family val="2"/>
      </rPr>
      <t>*Dep_rate</t>
    </r>
    <r>
      <rPr>
        <vertAlign val="subscript"/>
        <sz val="10"/>
        <color theme="1"/>
        <rFont val="Verdana"/>
        <family val="2"/>
      </rPr>
      <t>t</t>
    </r>
  </si>
  <si>
    <t>2028 Depreciation</t>
  </si>
  <si>
    <r>
      <t>(5)</t>
    </r>
    <r>
      <rPr>
        <vertAlign val="subscript"/>
        <sz val="10"/>
        <color theme="1"/>
        <rFont val="Verdana"/>
        <family val="2"/>
      </rPr>
      <t>2028</t>
    </r>
    <r>
      <rPr>
        <sz val="10"/>
        <color theme="1"/>
        <rFont val="Verdana"/>
        <family val="2"/>
      </rPr>
      <t>=(3)</t>
    </r>
    <r>
      <rPr>
        <vertAlign val="subscript"/>
        <sz val="10"/>
        <color theme="1"/>
        <rFont val="Verdana"/>
        <family val="2"/>
      </rPr>
      <t>2028</t>
    </r>
    <r>
      <rPr>
        <sz val="10"/>
        <color theme="1"/>
        <rFont val="Verdana"/>
        <family val="2"/>
      </rPr>
      <t>*Dep_rate</t>
    </r>
    <r>
      <rPr>
        <vertAlign val="subscript"/>
        <sz val="10"/>
        <color theme="1"/>
        <rFont val="Verdana"/>
        <family val="2"/>
      </rPr>
      <t>t</t>
    </r>
  </si>
  <si>
    <t>2029 Depreciation</t>
  </si>
  <si>
    <r>
      <t>(5)</t>
    </r>
    <r>
      <rPr>
        <vertAlign val="subscript"/>
        <sz val="10"/>
        <color theme="1"/>
        <rFont val="Verdana"/>
        <family val="2"/>
      </rPr>
      <t>2029</t>
    </r>
    <r>
      <rPr>
        <sz val="10"/>
        <color theme="1"/>
        <rFont val="Verdana"/>
        <family val="2"/>
      </rPr>
      <t>=(3)</t>
    </r>
    <r>
      <rPr>
        <vertAlign val="subscript"/>
        <sz val="10"/>
        <color theme="1"/>
        <rFont val="Verdana"/>
        <family val="2"/>
      </rPr>
      <t>2029</t>
    </r>
    <r>
      <rPr>
        <sz val="10"/>
        <color theme="1"/>
        <rFont val="Verdana"/>
        <family val="2"/>
      </rPr>
      <t>*Dep_rate</t>
    </r>
    <r>
      <rPr>
        <vertAlign val="subscript"/>
        <sz val="10"/>
        <color theme="1"/>
        <rFont val="Verdana"/>
        <family val="2"/>
      </rPr>
      <t>t</t>
    </r>
  </si>
  <si>
    <t>2030 Depreciation</t>
  </si>
  <si>
    <r>
      <t>(5)</t>
    </r>
    <r>
      <rPr>
        <vertAlign val="subscript"/>
        <sz val="10"/>
        <color theme="1"/>
        <rFont val="Verdana"/>
        <family val="2"/>
      </rPr>
      <t>2030</t>
    </r>
    <r>
      <rPr>
        <sz val="10"/>
        <color theme="1"/>
        <rFont val="Verdana"/>
        <family val="2"/>
      </rPr>
      <t>=(3)</t>
    </r>
    <r>
      <rPr>
        <vertAlign val="subscript"/>
        <sz val="10"/>
        <color theme="1"/>
        <rFont val="Verdana"/>
        <family val="2"/>
      </rPr>
      <t>2030</t>
    </r>
    <r>
      <rPr>
        <sz val="10"/>
        <color theme="1"/>
        <rFont val="Verdana"/>
        <family val="2"/>
      </rPr>
      <t>*Dep_rate</t>
    </r>
    <r>
      <rPr>
        <vertAlign val="subscript"/>
        <sz val="10"/>
        <color theme="1"/>
        <rFont val="Verdana"/>
        <family val="2"/>
      </rPr>
      <t>t</t>
    </r>
  </si>
  <si>
    <t>2031 Depreciation</t>
  </si>
  <si>
    <r>
      <t>(5)</t>
    </r>
    <r>
      <rPr>
        <vertAlign val="subscript"/>
        <sz val="10"/>
        <color theme="1"/>
        <rFont val="Verdana"/>
        <family val="2"/>
      </rPr>
      <t>2031</t>
    </r>
    <r>
      <rPr>
        <sz val="10"/>
        <color theme="1"/>
        <rFont val="Verdana"/>
        <family val="2"/>
      </rPr>
      <t>=(3)</t>
    </r>
    <r>
      <rPr>
        <vertAlign val="subscript"/>
        <sz val="10"/>
        <color theme="1"/>
        <rFont val="Verdana"/>
        <family val="2"/>
      </rPr>
      <t>2031</t>
    </r>
    <r>
      <rPr>
        <sz val="10"/>
        <color theme="1"/>
        <rFont val="Verdana"/>
        <family val="2"/>
      </rPr>
      <t>*Dep_rate</t>
    </r>
    <r>
      <rPr>
        <vertAlign val="subscript"/>
        <sz val="10"/>
        <color theme="1"/>
        <rFont val="Verdana"/>
        <family val="2"/>
      </rPr>
      <t>t</t>
    </r>
  </si>
  <si>
    <t>2032 Depreciation</t>
  </si>
  <si>
    <r>
      <t>(5)</t>
    </r>
    <r>
      <rPr>
        <vertAlign val="subscript"/>
        <sz val="10"/>
        <color theme="1"/>
        <rFont val="Verdana"/>
        <family val="2"/>
      </rPr>
      <t>2032</t>
    </r>
    <r>
      <rPr>
        <sz val="10"/>
        <color theme="1"/>
        <rFont val="Verdana"/>
        <family val="2"/>
      </rPr>
      <t>=(3)</t>
    </r>
    <r>
      <rPr>
        <vertAlign val="subscript"/>
        <sz val="10"/>
        <color theme="1"/>
        <rFont val="Verdana"/>
        <family val="2"/>
      </rPr>
      <t>2032</t>
    </r>
    <r>
      <rPr>
        <sz val="10"/>
        <color theme="1"/>
        <rFont val="Verdana"/>
        <family val="2"/>
      </rPr>
      <t>*Dep_rate</t>
    </r>
    <r>
      <rPr>
        <vertAlign val="subscript"/>
        <sz val="10"/>
        <color theme="1"/>
        <rFont val="Verdana"/>
        <family val="2"/>
      </rPr>
      <t>t</t>
    </r>
  </si>
  <si>
    <t>2033 Depreciation</t>
  </si>
  <si>
    <r>
      <t>(5)</t>
    </r>
    <r>
      <rPr>
        <vertAlign val="subscript"/>
        <sz val="10"/>
        <color theme="1"/>
        <rFont val="Verdana"/>
        <family val="2"/>
      </rPr>
      <t>2033</t>
    </r>
    <r>
      <rPr>
        <sz val="10"/>
        <color theme="1"/>
        <rFont val="Verdana"/>
        <family val="2"/>
      </rPr>
      <t>=(3)</t>
    </r>
    <r>
      <rPr>
        <vertAlign val="subscript"/>
        <sz val="10"/>
        <color theme="1"/>
        <rFont val="Verdana"/>
        <family val="2"/>
      </rPr>
      <t>2033</t>
    </r>
    <r>
      <rPr>
        <sz val="10"/>
        <color theme="1"/>
        <rFont val="Verdana"/>
        <family val="2"/>
      </rPr>
      <t>*Dep_rate</t>
    </r>
    <r>
      <rPr>
        <vertAlign val="subscript"/>
        <sz val="10"/>
        <color theme="1"/>
        <rFont val="Verdana"/>
        <family val="2"/>
      </rPr>
      <t>t</t>
    </r>
  </si>
  <si>
    <t>2034 Depreciation</t>
  </si>
  <si>
    <r>
      <t>(5)</t>
    </r>
    <r>
      <rPr>
        <vertAlign val="subscript"/>
        <sz val="10"/>
        <color theme="1"/>
        <rFont val="Verdana"/>
        <family val="2"/>
      </rPr>
      <t>2034</t>
    </r>
    <r>
      <rPr>
        <sz val="10"/>
        <color theme="1"/>
        <rFont val="Verdana"/>
        <family val="2"/>
      </rPr>
      <t>=(3)</t>
    </r>
    <r>
      <rPr>
        <vertAlign val="subscript"/>
        <sz val="10"/>
        <color theme="1"/>
        <rFont val="Verdana"/>
        <family val="2"/>
      </rPr>
      <t>2034</t>
    </r>
    <r>
      <rPr>
        <sz val="10"/>
        <color theme="1"/>
        <rFont val="Verdana"/>
        <family val="2"/>
      </rPr>
      <t>*Dep_rate</t>
    </r>
    <r>
      <rPr>
        <vertAlign val="subscript"/>
        <sz val="10"/>
        <color theme="1"/>
        <rFont val="Verdana"/>
        <family val="2"/>
      </rPr>
      <t>t</t>
    </r>
  </si>
  <si>
    <t>2035 Depreciation</t>
  </si>
  <si>
    <r>
      <t>(5)</t>
    </r>
    <r>
      <rPr>
        <vertAlign val="subscript"/>
        <sz val="10"/>
        <color theme="1"/>
        <rFont val="Verdana"/>
        <family val="2"/>
      </rPr>
      <t>2035</t>
    </r>
    <r>
      <rPr>
        <sz val="10"/>
        <color theme="1"/>
        <rFont val="Verdana"/>
        <family val="2"/>
      </rPr>
      <t>=(3)</t>
    </r>
    <r>
      <rPr>
        <vertAlign val="subscript"/>
        <sz val="10"/>
        <color theme="1"/>
        <rFont val="Verdana"/>
        <family val="2"/>
      </rPr>
      <t>2035</t>
    </r>
    <r>
      <rPr>
        <sz val="10"/>
        <color theme="1"/>
        <rFont val="Verdana"/>
        <family val="2"/>
      </rPr>
      <t>*Dep_rate</t>
    </r>
    <r>
      <rPr>
        <vertAlign val="subscript"/>
        <sz val="10"/>
        <color theme="1"/>
        <rFont val="Verdana"/>
        <family val="2"/>
      </rPr>
      <t>t</t>
    </r>
  </si>
  <si>
    <t>2036 Depreciation</t>
  </si>
  <si>
    <r>
      <t>(5)</t>
    </r>
    <r>
      <rPr>
        <vertAlign val="subscript"/>
        <sz val="10"/>
        <color theme="1"/>
        <rFont val="Verdana"/>
        <family val="2"/>
      </rPr>
      <t>2036</t>
    </r>
    <r>
      <rPr>
        <sz val="10"/>
        <color theme="1"/>
        <rFont val="Verdana"/>
        <family val="2"/>
      </rPr>
      <t>=(3)</t>
    </r>
    <r>
      <rPr>
        <vertAlign val="subscript"/>
        <sz val="10"/>
        <color theme="1"/>
        <rFont val="Verdana"/>
        <family val="2"/>
      </rPr>
      <t>2036</t>
    </r>
    <r>
      <rPr>
        <sz val="10"/>
        <color theme="1"/>
        <rFont val="Verdana"/>
        <family val="2"/>
      </rPr>
      <t>*Dep_rate</t>
    </r>
    <r>
      <rPr>
        <vertAlign val="subscript"/>
        <sz val="10"/>
        <color theme="1"/>
        <rFont val="Verdana"/>
        <family val="2"/>
      </rPr>
      <t>t</t>
    </r>
  </si>
  <si>
    <t>2037 Depreciation</t>
  </si>
  <si>
    <r>
      <t>(5)</t>
    </r>
    <r>
      <rPr>
        <vertAlign val="subscript"/>
        <sz val="10"/>
        <color theme="1"/>
        <rFont val="Verdana"/>
        <family val="2"/>
      </rPr>
      <t>2037</t>
    </r>
    <r>
      <rPr>
        <sz val="10"/>
        <color theme="1"/>
        <rFont val="Verdana"/>
        <family val="2"/>
      </rPr>
      <t>=(3)</t>
    </r>
    <r>
      <rPr>
        <vertAlign val="subscript"/>
        <sz val="10"/>
        <color theme="1"/>
        <rFont val="Verdana"/>
        <family val="2"/>
      </rPr>
      <t>2037</t>
    </r>
    <r>
      <rPr>
        <sz val="10"/>
        <color theme="1"/>
        <rFont val="Verdana"/>
        <family val="2"/>
      </rPr>
      <t>*Dep_rate</t>
    </r>
    <r>
      <rPr>
        <vertAlign val="subscript"/>
        <sz val="10"/>
        <color theme="1"/>
        <rFont val="Verdana"/>
        <family val="2"/>
      </rPr>
      <t>t</t>
    </r>
  </si>
  <si>
    <t>2038 Depreciation</t>
  </si>
  <si>
    <r>
      <t>(5)</t>
    </r>
    <r>
      <rPr>
        <vertAlign val="subscript"/>
        <sz val="10"/>
        <color theme="1"/>
        <rFont val="Verdana"/>
        <family val="2"/>
      </rPr>
      <t>2038</t>
    </r>
    <r>
      <rPr>
        <sz val="10"/>
        <color theme="1"/>
        <rFont val="Verdana"/>
        <family val="2"/>
      </rPr>
      <t>=(3)</t>
    </r>
    <r>
      <rPr>
        <vertAlign val="subscript"/>
        <sz val="10"/>
        <color theme="1"/>
        <rFont val="Verdana"/>
        <family val="2"/>
      </rPr>
      <t>2038</t>
    </r>
    <r>
      <rPr>
        <sz val="10"/>
        <color theme="1"/>
        <rFont val="Verdana"/>
        <family val="2"/>
      </rPr>
      <t>*Dep_rate</t>
    </r>
    <r>
      <rPr>
        <vertAlign val="subscript"/>
        <sz val="10"/>
        <color theme="1"/>
        <rFont val="Verdana"/>
        <family val="2"/>
      </rPr>
      <t>t</t>
    </r>
  </si>
  <si>
    <t>2039 Depreciation</t>
  </si>
  <si>
    <r>
      <t>(5)</t>
    </r>
    <r>
      <rPr>
        <vertAlign val="subscript"/>
        <sz val="10"/>
        <color theme="1"/>
        <rFont val="Verdana"/>
        <family val="2"/>
      </rPr>
      <t>2039</t>
    </r>
    <r>
      <rPr>
        <sz val="10"/>
        <color theme="1"/>
        <rFont val="Verdana"/>
        <family val="2"/>
      </rPr>
      <t>=(3)</t>
    </r>
    <r>
      <rPr>
        <vertAlign val="subscript"/>
        <sz val="10"/>
        <color theme="1"/>
        <rFont val="Verdana"/>
        <family val="2"/>
      </rPr>
      <t>2039</t>
    </r>
    <r>
      <rPr>
        <sz val="10"/>
        <color theme="1"/>
        <rFont val="Verdana"/>
        <family val="2"/>
      </rPr>
      <t>*Dep_rate</t>
    </r>
    <r>
      <rPr>
        <vertAlign val="subscript"/>
        <sz val="10"/>
        <color theme="1"/>
        <rFont val="Verdana"/>
        <family val="2"/>
      </rPr>
      <t>t</t>
    </r>
  </si>
  <si>
    <t>2040 Depreciation</t>
  </si>
  <si>
    <r>
      <t>(5)</t>
    </r>
    <r>
      <rPr>
        <vertAlign val="subscript"/>
        <sz val="10"/>
        <color theme="1"/>
        <rFont val="Verdana"/>
        <family val="2"/>
      </rPr>
      <t>2040</t>
    </r>
    <r>
      <rPr>
        <sz val="10"/>
        <color theme="1"/>
        <rFont val="Verdana"/>
        <family val="2"/>
      </rPr>
      <t>=(3)</t>
    </r>
    <r>
      <rPr>
        <vertAlign val="subscript"/>
        <sz val="10"/>
        <color theme="1"/>
        <rFont val="Verdana"/>
        <family val="2"/>
      </rPr>
      <t>2040</t>
    </r>
    <r>
      <rPr>
        <sz val="10"/>
        <color theme="1"/>
        <rFont val="Verdana"/>
        <family val="2"/>
      </rPr>
      <t>*Dep_rate</t>
    </r>
    <r>
      <rPr>
        <vertAlign val="subscript"/>
        <sz val="10"/>
        <color theme="1"/>
        <rFont val="Verdana"/>
        <family val="2"/>
      </rPr>
      <t>t</t>
    </r>
  </si>
  <si>
    <t>2041 Depreciation</t>
  </si>
  <si>
    <r>
      <t>(5)</t>
    </r>
    <r>
      <rPr>
        <vertAlign val="subscript"/>
        <sz val="10"/>
        <color theme="1"/>
        <rFont val="Verdana"/>
        <family val="2"/>
      </rPr>
      <t>2041</t>
    </r>
    <r>
      <rPr>
        <sz val="10"/>
        <color theme="1"/>
        <rFont val="Verdana"/>
        <family val="2"/>
      </rPr>
      <t>=(3)</t>
    </r>
    <r>
      <rPr>
        <vertAlign val="subscript"/>
        <sz val="10"/>
        <color theme="1"/>
        <rFont val="Verdana"/>
        <family val="2"/>
      </rPr>
      <t>2041</t>
    </r>
    <r>
      <rPr>
        <sz val="10"/>
        <color theme="1"/>
        <rFont val="Verdana"/>
        <family val="2"/>
      </rPr>
      <t>*Dep_rate</t>
    </r>
    <r>
      <rPr>
        <vertAlign val="subscript"/>
        <sz val="10"/>
        <color theme="1"/>
        <rFont val="Verdana"/>
        <family val="2"/>
      </rPr>
      <t>t</t>
    </r>
  </si>
  <si>
    <t>2042 Depreciation</t>
  </si>
  <si>
    <r>
      <t>(5)</t>
    </r>
    <r>
      <rPr>
        <vertAlign val="subscript"/>
        <sz val="10"/>
        <color theme="1"/>
        <rFont val="Verdana"/>
        <family val="2"/>
      </rPr>
      <t>2042</t>
    </r>
    <r>
      <rPr>
        <sz val="10"/>
        <color theme="1"/>
        <rFont val="Verdana"/>
        <family val="2"/>
      </rPr>
      <t>=(3)</t>
    </r>
    <r>
      <rPr>
        <vertAlign val="subscript"/>
        <sz val="10"/>
        <color theme="1"/>
        <rFont val="Verdana"/>
        <family val="2"/>
      </rPr>
      <t>2042</t>
    </r>
    <r>
      <rPr>
        <sz val="10"/>
        <color theme="1"/>
        <rFont val="Verdana"/>
        <family val="2"/>
      </rPr>
      <t>*Dep_rate</t>
    </r>
    <r>
      <rPr>
        <vertAlign val="subscript"/>
        <sz val="10"/>
        <color theme="1"/>
        <rFont val="Verdana"/>
        <family val="2"/>
      </rPr>
      <t>t</t>
    </r>
  </si>
  <si>
    <t>2043 Depreciation</t>
  </si>
  <si>
    <r>
      <t>(5)</t>
    </r>
    <r>
      <rPr>
        <vertAlign val="subscript"/>
        <sz val="10"/>
        <color theme="1"/>
        <rFont val="Verdana"/>
        <family val="2"/>
      </rPr>
      <t>2043</t>
    </r>
    <r>
      <rPr>
        <sz val="10"/>
        <color theme="1"/>
        <rFont val="Verdana"/>
        <family val="2"/>
      </rPr>
      <t>=(3)</t>
    </r>
    <r>
      <rPr>
        <vertAlign val="subscript"/>
        <sz val="10"/>
        <color theme="1"/>
        <rFont val="Verdana"/>
        <family val="2"/>
      </rPr>
      <t>2043</t>
    </r>
    <r>
      <rPr>
        <sz val="10"/>
        <color theme="1"/>
        <rFont val="Verdana"/>
        <family val="2"/>
      </rPr>
      <t>*Dep_rate</t>
    </r>
    <r>
      <rPr>
        <vertAlign val="subscript"/>
        <sz val="10"/>
        <color theme="1"/>
        <rFont val="Verdana"/>
        <family val="2"/>
      </rPr>
      <t>t</t>
    </r>
  </si>
  <si>
    <t>2044 Depreciation</t>
  </si>
  <si>
    <r>
      <t>(5)</t>
    </r>
    <r>
      <rPr>
        <vertAlign val="subscript"/>
        <sz val="10"/>
        <color theme="1"/>
        <rFont val="Verdana"/>
        <family val="2"/>
      </rPr>
      <t>2044</t>
    </r>
    <r>
      <rPr>
        <sz val="10"/>
        <color theme="1"/>
        <rFont val="Verdana"/>
        <family val="2"/>
      </rPr>
      <t>=(3)</t>
    </r>
    <r>
      <rPr>
        <vertAlign val="subscript"/>
        <sz val="10"/>
        <color theme="1"/>
        <rFont val="Verdana"/>
        <family val="2"/>
      </rPr>
      <t>2044</t>
    </r>
    <r>
      <rPr>
        <sz val="10"/>
        <color theme="1"/>
        <rFont val="Verdana"/>
        <family val="2"/>
      </rPr>
      <t>*Dep_rate</t>
    </r>
    <r>
      <rPr>
        <vertAlign val="subscript"/>
        <sz val="10"/>
        <color theme="1"/>
        <rFont val="Verdana"/>
        <family val="2"/>
      </rPr>
      <t>t</t>
    </r>
  </si>
  <si>
    <t>2045 Depreciation</t>
  </si>
  <si>
    <r>
      <t>(5)</t>
    </r>
    <r>
      <rPr>
        <vertAlign val="subscript"/>
        <sz val="10"/>
        <color theme="1"/>
        <rFont val="Verdana"/>
        <family val="2"/>
      </rPr>
      <t>2045</t>
    </r>
    <r>
      <rPr>
        <sz val="10"/>
        <color theme="1"/>
        <rFont val="Verdana"/>
        <family val="2"/>
      </rPr>
      <t>=(3)</t>
    </r>
    <r>
      <rPr>
        <vertAlign val="subscript"/>
        <sz val="10"/>
        <color theme="1"/>
        <rFont val="Verdana"/>
        <family val="2"/>
      </rPr>
      <t>2045</t>
    </r>
    <r>
      <rPr>
        <sz val="10"/>
        <color theme="1"/>
        <rFont val="Verdana"/>
        <family val="2"/>
      </rPr>
      <t>*Dep_rate</t>
    </r>
    <r>
      <rPr>
        <vertAlign val="subscript"/>
        <sz val="10"/>
        <color theme="1"/>
        <rFont val="Verdana"/>
        <family val="2"/>
      </rPr>
      <t>t</t>
    </r>
  </si>
  <si>
    <t>2046 Depreciation</t>
  </si>
  <si>
    <r>
      <t>(5)</t>
    </r>
    <r>
      <rPr>
        <vertAlign val="subscript"/>
        <sz val="10"/>
        <color theme="1"/>
        <rFont val="Verdana"/>
        <family val="2"/>
      </rPr>
      <t>2046</t>
    </r>
    <r>
      <rPr>
        <sz val="10"/>
        <color theme="1"/>
        <rFont val="Verdana"/>
        <family val="2"/>
      </rPr>
      <t>=(3)</t>
    </r>
    <r>
      <rPr>
        <vertAlign val="subscript"/>
        <sz val="10"/>
        <color theme="1"/>
        <rFont val="Verdana"/>
        <family val="2"/>
      </rPr>
      <t>2046</t>
    </r>
    <r>
      <rPr>
        <sz val="10"/>
        <color theme="1"/>
        <rFont val="Verdana"/>
        <family val="2"/>
      </rPr>
      <t>*Dep_rate</t>
    </r>
    <r>
      <rPr>
        <vertAlign val="subscript"/>
        <sz val="10"/>
        <color theme="1"/>
        <rFont val="Verdana"/>
        <family val="2"/>
      </rPr>
      <t>t</t>
    </r>
  </si>
  <si>
    <t>2047 Depreciation</t>
  </si>
  <si>
    <r>
      <t>(5)</t>
    </r>
    <r>
      <rPr>
        <vertAlign val="subscript"/>
        <sz val="10"/>
        <color theme="1"/>
        <rFont val="Verdana"/>
        <family val="2"/>
      </rPr>
      <t>2047</t>
    </r>
    <r>
      <rPr>
        <sz val="10"/>
        <color theme="1"/>
        <rFont val="Verdana"/>
        <family val="2"/>
      </rPr>
      <t>=(3)</t>
    </r>
    <r>
      <rPr>
        <vertAlign val="subscript"/>
        <sz val="10"/>
        <color theme="1"/>
        <rFont val="Verdana"/>
        <family val="2"/>
      </rPr>
      <t>2047</t>
    </r>
    <r>
      <rPr>
        <sz val="10"/>
        <color theme="1"/>
        <rFont val="Verdana"/>
        <family val="2"/>
      </rPr>
      <t>*Dep_rate</t>
    </r>
    <r>
      <rPr>
        <vertAlign val="subscript"/>
        <sz val="10"/>
        <color theme="1"/>
        <rFont val="Verdana"/>
        <family val="2"/>
      </rPr>
      <t>t</t>
    </r>
  </si>
  <si>
    <t>2048 Depreciation</t>
  </si>
  <si>
    <r>
      <t>(5)</t>
    </r>
    <r>
      <rPr>
        <vertAlign val="subscript"/>
        <sz val="10"/>
        <color theme="1"/>
        <rFont val="Verdana"/>
        <family val="2"/>
      </rPr>
      <t>2048</t>
    </r>
    <r>
      <rPr>
        <sz val="10"/>
        <color theme="1"/>
        <rFont val="Verdana"/>
        <family val="2"/>
      </rPr>
      <t>=(3)</t>
    </r>
    <r>
      <rPr>
        <vertAlign val="subscript"/>
        <sz val="10"/>
        <color theme="1"/>
        <rFont val="Verdana"/>
        <family val="2"/>
      </rPr>
      <t>2048</t>
    </r>
    <r>
      <rPr>
        <sz val="10"/>
        <color theme="1"/>
        <rFont val="Verdana"/>
        <family val="2"/>
      </rPr>
      <t>*Dep_rate</t>
    </r>
    <r>
      <rPr>
        <vertAlign val="subscript"/>
        <sz val="10"/>
        <color theme="1"/>
        <rFont val="Verdana"/>
        <family val="2"/>
      </rPr>
      <t>t</t>
    </r>
  </si>
  <si>
    <t>2049 Depreciation</t>
  </si>
  <si>
    <r>
      <t>(5)</t>
    </r>
    <r>
      <rPr>
        <vertAlign val="subscript"/>
        <sz val="10"/>
        <color theme="1"/>
        <rFont val="Verdana"/>
        <family val="2"/>
      </rPr>
      <t>2049</t>
    </r>
    <r>
      <rPr>
        <sz val="10"/>
        <color theme="1"/>
        <rFont val="Verdana"/>
        <family val="2"/>
      </rPr>
      <t>=(3)</t>
    </r>
    <r>
      <rPr>
        <vertAlign val="subscript"/>
        <sz val="10"/>
        <color theme="1"/>
        <rFont val="Verdana"/>
        <family val="2"/>
      </rPr>
      <t>2049</t>
    </r>
    <r>
      <rPr>
        <sz val="10"/>
        <color theme="1"/>
        <rFont val="Verdana"/>
        <family val="2"/>
      </rPr>
      <t>*Dep_rate</t>
    </r>
    <r>
      <rPr>
        <vertAlign val="subscript"/>
        <sz val="10"/>
        <color theme="1"/>
        <rFont val="Verdana"/>
        <family val="2"/>
      </rPr>
      <t>t</t>
    </r>
  </si>
  <si>
    <t>2050 Depreciation</t>
  </si>
  <si>
    <r>
      <t>(5)</t>
    </r>
    <r>
      <rPr>
        <vertAlign val="subscript"/>
        <sz val="10"/>
        <color theme="1"/>
        <rFont val="Verdana"/>
        <family val="2"/>
      </rPr>
      <t>2050</t>
    </r>
    <r>
      <rPr>
        <sz val="10"/>
        <color theme="1"/>
        <rFont val="Verdana"/>
        <family val="2"/>
      </rPr>
      <t>=(3)</t>
    </r>
    <r>
      <rPr>
        <vertAlign val="subscript"/>
        <sz val="10"/>
        <color theme="1"/>
        <rFont val="Verdana"/>
        <family val="2"/>
      </rPr>
      <t>2050</t>
    </r>
    <r>
      <rPr>
        <sz val="10"/>
        <color theme="1"/>
        <rFont val="Verdana"/>
        <family val="2"/>
      </rPr>
      <t>*Dep_rate</t>
    </r>
    <r>
      <rPr>
        <vertAlign val="subscript"/>
        <sz val="10"/>
        <color theme="1"/>
        <rFont val="Verdana"/>
        <family val="2"/>
      </rPr>
      <t>t</t>
    </r>
  </si>
  <si>
    <t>2051 Depreciation</t>
  </si>
  <si>
    <r>
      <t>(5)</t>
    </r>
    <r>
      <rPr>
        <vertAlign val="subscript"/>
        <sz val="10"/>
        <color theme="1"/>
        <rFont val="Verdana"/>
        <family val="2"/>
      </rPr>
      <t>2051</t>
    </r>
    <r>
      <rPr>
        <sz val="10"/>
        <color theme="1"/>
        <rFont val="Verdana"/>
        <family val="2"/>
      </rPr>
      <t>=(3)</t>
    </r>
    <r>
      <rPr>
        <vertAlign val="subscript"/>
        <sz val="10"/>
        <color theme="1"/>
        <rFont val="Verdana"/>
        <family val="2"/>
      </rPr>
      <t>2051</t>
    </r>
    <r>
      <rPr>
        <sz val="10"/>
        <color theme="1"/>
        <rFont val="Verdana"/>
        <family val="2"/>
      </rPr>
      <t>*Dep_rate</t>
    </r>
    <r>
      <rPr>
        <vertAlign val="subscript"/>
        <sz val="10"/>
        <color theme="1"/>
        <rFont val="Verdana"/>
        <family val="2"/>
      </rPr>
      <t>t</t>
    </r>
  </si>
  <si>
    <t>2052 Depreciation</t>
  </si>
  <si>
    <r>
      <t>(5)</t>
    </r>
    <r>
      <rPr>
        <vertAlign val="subscript"/>
        <sz val="10"/>
        <color theme="1"/>
        <rFont val="Verdana"/>
        <family val="2"/>
      </rPr>
      <t>2052</t>
    </r>
    <r>
      <rPr>
        <sz val="10"/>
        <color theme="1"/>
        <rFont val="Verdana"/>
        <family val="2"/>
      </rPr>
      <t>=(3)</t>
    </r>
    <r>
      <rPr>
        <vertAlign val="subscript"/>
        <sz val="10"/>
        <color theme="1"/>
        <rFont val="Verdana"/>
        <family val="2"/>
      </rPr>
      <t>2052</t>
    </r>
    <r>
      <rPr>
        <sz val="10"/>
        <color theme="1"/>
        <rFont val="Verdana"/>
        <family val="2"/>
      </rPr>
      <t>*Dep_rate</t>
    </r>
    <r>
      <rPr>
        <vertAlign val="subscript"/>
        <sz val="10"/>
        <color theme="1"/>
        <rFont val="Verdana"/>
        <family val="2"/>
      </rPr>
      <t>t</t>
    </r>
  </si>
  <si>
    <t>2053 Depreciation</t>
  </si>
  <si>
    <r>
      <t>(5)</t>
    </r>
    <r>
      <rPr>
        <vertAlign val="subscript"/>
        <sz val="10"/>
        <color theme="1"/>
        <rFont val="Verdana"/>
        <family val="2"/>
      </rPr>
      <t>2053</t>
    </r>
    <r>
      <rPr>
        <sz val="10"/>
        <color theme="1"/>
        <rFont val="Verdana"/>
        <family val="2"/>
      </rPr>
      <t>=(3)</t>
    </r>
    <r>
      <rPr>
        <vertAlign val="subscript"/>
        <sz val="10"/>
        <color theme="1"/>
        <rFont val="Verdana"/>
        <family val="2"/>
      </rPr>
      <t>2053</t>
    </r>
    <r>
      <rPr>
        <sz val="10"/>
        <color theme="1"/>
        <rFont val="Verdana"/>
        <family val="2"/>
      </rPr>
      <t>*Dep_rate</t>
    </r>
    <r>
      <rPr>
        <vertAlign val="subscript"/>
        <sz val="10"/>
        <color theme="1"/>
        <rFont val="Verdana"/>
        <family val="2"/>
      </rPr>
      <t>t</t>
    </r>
  </si>
  <si>
    <t>2054 Depreciation</t>
  </si>
  <si>
    <r>
      <t>(5)</t>
    </r>
    <r>
      <rPr>
        <vertAlign val="subscript"/>
        <sz val="10"/>
        <color theme="1"/>
        <rFont val="Verdana"/>
        <family val="2"/>
      </rPr>
      <t>2054</t>
    </r>
    <r>
      <rPr>
        <sz val="10"/>
        <color theme="1"/>
        <rFont val="Verdana"/>
        <family val="2"/>
      </rPr>
      <t>=(3)</t>
    </r>
    <r>
      <rPr>
        <vertAlign val="subscript"/>
        <sz val="10"/>
        <color theme="1"/>
        <rFont val="Verdana"/>
        <family val="2"/>
      </rPr>
      <t>2054</t>
    </r>
    <r>
      <rPr>
        <sz val="10"/>
        <color theme="1"/>
        <rFont val="Verdana"/>
        <family val="2"/>
      </rPr>
      <t>*Dep_rate</t>
    </r>
    <r>
      <rPr>
        <vertAlign val="subscript"/>
        <sz val="10"/>
        <color theme="1"/>
        <rFont val="Verdana"/>
        <family val="2"/>
      </rPr>
      <t>t</t>
    </r>
  </si>
  <si>
    <t>2055 Depreciation</t>
  </si>
  <si>
    <r>
      <t>(5)</t>
    </r>
    <r>
      <rPr>
        <vertAlign val="subscript"/>
        <sz val="10"/>
        <color theme="1"/>
        <rFont val="Verdana"/>
        <family val="2"/>
      </rPr>
      <t>2055</t>
    </r>
    <r>
      <rPr>
        <sz val="10"/>
        <color theme="1"/>
        <rFont val="Verdana"/>
        <family val="2"/>
      </rPr>
      <t>=(3)</t>
    </r>
    <r>
      <rPr>
        <vertAlign val="subscript"/>
        <sz val="10"/>
        <color theme="1"/>
        <rFont val="Verdana"/>
        <family val="2"/>
      </rPr>
      <t>2055</t>
    </r>
    <r>
      <rPr>
        <sz val="10"/>
        <color theme="1"/>
        <rFont val="Verdana"/>
        <family val="2"/>
      </rPr>
      <t>*Dep_rate</t>
    </r>
    <r>
      <rPr>
        <vertAlign val="subscript"/>
        <sz val="10"/>
        <color theme="1"/>
        <rFont val="Verdana"/>
        <family val="2"/>
      </rPr>
      <t>t</t>
    </r>
  </si>
  <si>
    <t>2056 Depreciation</t>
  </si>
  <si>
    <r>
      <t>(5)</t>
    </r>
    <r>
      <rPr>
        <vertAlign val="subscript"/>
        <sz val="10"/>
        <color theme="1"/>
        <rFont val="Verdana"/>
        <family val="2"/>
      </rPr>
      <t>2056</t>
    </r>
    <r>
      <rPr>
        <sz val="10"/>
        <color theme="1"/>
        <rFont val="Verdana"/>
        <family val="2"/>
      </rPr>
      <t>=(3)</t>
    </r>
    <r>
      <rPr>
        <vertAlign val="subscript"/>
        <sz val="10"/>
        <color theme="1"/>
        <rFont val="Verdana"/>
        <family val="2"/>
      </rPr>
      <t>2056</t>
    </r>
    <r>
      <rPr>
        <sz val="10"/>
        <color theme="1"/>
        <rFont val="Verdana"/>
        <family val="2"/>
      </rPr>
      <t>*Dep_rate</t>
    </r>
    <r>
      <rPr>
        <vertAlign val="subscript"/>
        <sz val="10"/>
        <color theme="1"/>
        <rFont val="Verdana"/>
        <family val="2"/>
      </rPr>
      <t>t</t>
    </r>
  </si>
  <si>
    <t>2057 Depreciation</t>
  </si>
  <si>
    <r>
      <t>(5)</t>
    </r>
    <r>
      <rPr>
        <vertAlign val="subscript"/>
        <sz val="10"/>
        <color theme="1"/>
        <rFont val="Verdana"/>
        <family val="2"/>
      </rPr>
      <t>2057</t>
    </r>
    <r>
      <rPr>
        <sz val="10"/>
        <color theme="1"/>
        <rFont val="Verdana"/>
        <family val="2"/>
      </rPr>
      <t>=(3)</t>
    </r>
    <r>
      <rPr>
        <vertAlign val="subscript"/>
        <sz val="10"/>
        <color theme="1"/>
        <rFont val="Verdana"/>
        <family val="2"/>
      </rPr>
      <t>2057</t>
    </r>
    <r>
      <rPr>
        <sz val="10"/>
        <color theme="1"/>
        <rFont val="Verdana"/>
        <family val="2"/>
      </rPr>
      <t>*Dep_rate</t>
    </r>
    <r>
      <rPr>
        <vertAlign val="subscript"/>
        <sz val="10"/>
        <color theme="1"/>
        <rFont val="Verdana"/>
        <family val="2"/>
      </rPr>
      <t>t</t>
    </r>
  </si>
  <si>
    <t>2058 Depreciation</t>
  </si>
  <si>
    <r>
      <t>(5)</t>
    </r>
    <r>
      <rPr>
        <vertAlign val="subscript"/>
        <sz val="10"/>
        <color theme="1"/>
        <rFont val="Verdana"/>
        <family val="2"/>
      </rPr>
      <t>2058</t>
    </r>
    <r>
      <rPr>
        <sz val="10"/>
        <color theme="1"/>
        <rFont val="Verdana"/>
        <family val="2"/>
      </rPr>
      <t>=(3)</t>
    </r>
    <r>
      <rPr>
        <vertAlign val="subscript"/>
        <sz val="10"/>
        <color theme="1"/>
        <rFont val="Verdana"/>
        <family val="2"/>
      </rPr>
      <t>2058</t>
    </r>
    <r>
      <rPr>
        <sz val="10"/>
        <color theme="1"/>
        <rFont val="Verdana"/>
        <family val="2"/>
      </rPr>
      <t>*Dep_rate</t>
    </r>
    <r>
      <rPr>
        <vertAlign val="subscript"/>
        <sz val="10"/>
        <color theme="1"/>
        <rFont val="Verdana"/>
        <family val="2"/>
      </rPr>
      <t>t</t>
    </r>
  </si>
  <si>
    <t>2059 Depreciation</t>
  </si>
  <si>
    <r>
      <t>(5)</t>
    </r>
    <r>
      <rPr>
        <vertAlign val="subscript"/>
        <sz val="10"/>
        <color theme="1"/>
        <rFont val="Verdana"/>
        <family val="2"/>
      </rPr>
      <t>2059</t>
    </r>
    <r>
      <rPr>
        <sz val="10"/>
        <color theme="1"/>
        <rFont val="Verdana"/>
        <family val="2"/>
      </rPr>
      <t>=(3)</t>
    </r>
    <r>
      <rPr>
        <vertAlign val="subscript"/>
        <sz val="10"/>
        <color theme="1"/>
        <rFont val="Verdana"/>
        <family val="2"/>
      </rPr>
      <t>2059</t>
    </r>
    <r>
      <rPr>
        <sz val="10"/>
        <color theme="1"/>
        <rFont val="Verdana"/>
        <family val="2"/>
      </rPr>
      <t>*Dep_rate</t>
    </r>
    <r>
      <rPr>
        <vertAlign val="subscript"/>
        <sz val="10"/>
        <color theme="1"/>
        <rFont val="Verdana"/>
        <family val="2"/>
      </rPr>
      <t>t</t>
    </r>
  </si>
  <si>
    <t>2060 Depreciation</t>
  </si>
  <si>
    <r>
      <t>(5)</t>
    </r>
    <r>
      <rPr>
        <vertAlign val="subscript"/>
        <sz val="10"/>
        <color theme="1"/>
        <rFont val="Verdana"/>
        <family val="2"/>
      </rPr>
      <t>2060</t>
    </r>
    <r>
      <rPr>
        <sz val="10"/>
        <color theme="1"/>
        <rFont val="Verdana"/>
        <family val="2"/>
      </rPr>
      <t>=(3)</t>
    </r>
    <r>
      <rPr>
        <vertAlign val="subscript"/>
        <sz val="10"/>
        <color theme="1"/>
        <rFont val="Verdana"/>
        <family val="2"/>
      </rPr>
      <t>2060</t>
    </r>
    <r>
      <rPr>
        <sz val="10"/>
        <color theme="1"/>
        <rFont val="Verdana"/>
        <family val="2"/>
      </rPr>
      <t>*Dep_rate</t>
    </r>
    <r>
      <rPr>
        <vertAlign val="subscript"/>
        <sz val="10"/>
        <color theme="1"/>
        <rFont val="Verdana"/>
        <family val="2"/>
      </rPr>
      <t>t</t>
    </r>
  </si>
  <si>
    <t>2061 Depreciation</t>
  </si>
  <si>
    <r>
      <t>(5)</t>
    </r>
    <r>
      <rPr>
        <vertAlign val="subscript"/>
        <sz val="10"/>
        <color theme="1"/>
        <rFont val="Verdana"/>
        <family val="2"/>
      </rPr>
      <t>2061</t>
    </r>
    <r>
      <rPr>
        <sz val="10"/>
        <color theme="1"/>
        <rFont val="Verdana"/>
        <family val="2"/>
      </rPr>
      <t>=(3)</t>
    </r>
    <r>
      <rPr>
        <vertAlign val="subscript"/>
        <sz val="10"/>
        <color theme="1"/>
        <rFont val="Verdana"/>
        <family val="2"/>
      </rPr>
      <t>2061</t>
    </r>
    <r>
      <rPr>
        <sz val="10"/>
        <color theme="1"/>
        <rFont val="Verdana"/>
        <family val="2"/>
      </rPr>
      <t>*Dep_rate</t>
    </r>
    <r>
      <rPr>
        <vertAlign val="subscript"/>
        <sz val="10"/>
        <color theme="1"/>
        <rFont val="Verdana"/>
        <family val="2"/>
      </rPr>
      <t>t</t>
    </r>
  </si>
  <si>
    <t>2062 Depreciation</t>
  </si>
  <si>
    <r>
      <t>(5)</t>
    </r>
    <r>
      <rPr>
        <vertAlign val="subscript"/>
        <sz val="10"/>
        <color theme="1"/>
        <rFont val="Verdana"/>
        <family val="2"/>
      </rPr>
      <t>2062</t>
    </r>
    <r>
      <rPr>
        <sz val="10"/>
        <color theme="1"/>
        <rFont val="Verdana"/>
        <family val="2"/>
      </rPr>
      <t>=(3)</t>
    </r>
    <r>
      <rPr>
        <vertAlign val="subscript"/>
        <sz val="10"/>
        <color theme="1"/>
        <rFont val="Verdana"/>
        <family val="2"/>
      </rPr>
      <t>2062</t>
    </r>
    <r>
      <rPr>
        <sz val="10"/>
        <color theme="1"/>
        <rFont val="Verdana"/>
        <family val="2"/>
      </rPr>
      <t>*Dep_rate</t>
    </r>
    <r>
      <rPr>
        <vertAlign val="subscript"/>
        <sz val="10"/>
        <color theme="1"/>
        <rFont val="Verdana"/>
        <family val="2"/>
      </rPr>
      <t>t</t>
    </r>
  </si>
  <si>
    <t>2063 Depreciation</t>
  </si>
  <si>
    <r>
      <t>(5)</t>
    </r>
    <r>
      <rPr>
        <vertAlign val="subscript"/>
        <sz val="10"/>
        <color theme="1"/>
        <rFont val="Verdana"/>
        <family val="2"/>
      </rPr>
      <t>2063</t>
    </r>
    <r>
      <rPr>
        <sz val="10"/>
        <color theme="1"/>
        <rFont val="Verdana"/>
        <family val="2"/>
      </rPr>
      <t>=(3)</t>
    </r>
    <r>
      <rPr>
        <vertAlign val="subscript"/>
        <sz val="10"/>
        <color theme="1"/>
        <rFont val="Verdana"/>
        <family val="2"/>
      </rPr>
      <t>2063</t>
    </r>
    <r>
      <rPr>
        <sz val="10"/>
        <color theme="1"/>
        <rFont val="Verdana"/>
        <family val="2"/>
      </rPr>
      <t>*Dep_rate</t>
    </r>
    <r>
      <rPr>
        <vertAlign val="subscript"/>
        <sz val="10"/>
        <color theme="1"/>
        <rFont val="Verdana"/>
        <family val="2"/>
      </rPr>
      <t>t</t>
    </r>
  </si>
  <si>
    <t>2064 Depreciation</t>
  </si>
  <si>
    <r>
      <t>(5)</t>
    </r>
    <r>
      <rPr>
        <vertAlign val="subscript"/>
        <sz val="10"/>
        <color theme="1"/>
        <rFont val="Verdana"/>
        <family val="2"/>
      </rPr>
      <t>2064</t>
    </r>
    <r>
      <rPr>
        <sz val="10"/>
        <color theme="1"/>
        <rFont val="Verdana"/>
        <family val="2"/>
      </rPr>
      <t>=(3)</t>
    </r>
    <r>
      <rPr>
        <vertAlign val="subscript"/>
        <sz val="10"/>
        <color theme="1"/>
        <rFont val="Verdana"/>
        <family val="2"/>
      </rPr>
      <t>2064</t>
    </r>
    <r>
      <rPr>
        <sz val="10"/>
        <color theme="1"/>
        <rFont val="Verdana"/>
        <family val="2"/>
      </rPr>
      <t>*Dep_rate</t>
    </r>
    <r>
      <rPr>
        <vertAlign val="subscript"/>
        <sz val="10"/>
        <color theme="1"/>
        <rFont val="Verdana"/>
        <family val="2"/>
      </rPr>
      <t>t</t>
    </r>
  </si>
  <si>
    <t>2065 Depreciation</t>
  </si>
  <si>
    <r>
      <t>(5)</t>
    </r>
    <r>
      <rPr>
        <vertAlign val="subscript"/>
        <sz val="10"/>
        <color theme="1"/>
        <rFont val="Verdana"/>
        <family val="2"/>
      </rPr>
      <t>2065</t>
    </r>
    <r>
      <rPr>
        <sz val="10"/>
        <color theme="1"/>
        <rFont val="Verdana"/>
        <family val="2"/>
      </rPr>
      <t>=(3)</t>
    </r>
    <r>
      <rPr>
        <vertAlign val="subscript"/>
        <sz val="10"/>
        <color theme="1"/>
        <rFont val="Verdana"/>
        <family val="2"/>
      </rPr>
      <t>2065</t>
    </r>
    <r>
      <rPr>
        <sz val="10"/>
        <color theme="1"/>
        <rFont val="Verdana"/>
        <family val="2"/>
      </rPr>
      <t>*Dep_rate</t>
    </r>
    <r>
      <rPr>
        <vertAlign val="subscript"/>
        <sz val="10"/>
        <color theme="1"/>
        <rFont val="Verdana"/>
        <family val="2"/>
      </rPr>
      <t>t</t>
    </r>
  </si>
  <si>
    <t>2066 Depreciation</t>
  </si>
  <si>
    <r>
      <t>(5)</t>
    </r>
    <r>
      <rPr>
        <vertAlign val="subscript"/>
        <sz val="10"/>
        <color theme="1"/>
        <rFont val="Verdana"/>
        <family val="2"/>
      </rPr>
      <t>2066</t>
    </r>
    <r>
      <rPr>
        <sz val="10"/>
        <color theme="1"/>
        <rFont val="Verdana"/>
        <family val="2"/>
      </rPr>
      <t>=(3)</t>
    </r>
    <r>
      <rPr>
        <vertAlign val="subscript"/>
        <sz val="10"/>
        <color theme="1"/>
        <rFont val="Verdana"/>
        <family val="2"/>
      </rPr>
      <t>2066</t>
    </r>
    <r>
      <rPr>
        <sz val="10"/>
        <color theme="1"/>
        <rFont val="Verdana"/>
        <family val="2"/>
      </rPr>
      <t>*Dep_rate</t>
    </r>
    <r>
      <rPr>
        <vertAlign val="subscript"/>
        <sz val="10"/>
        <color theme="1"/>
        <rFont val="Verdana"/>
        <family val="2"/>
      </rPr>
      <t>t</t>
    </r>
  </si>
  <si>
    <t>2067 Depreciation</t>
  </si>
  <si>
    <r>
      <t>(5)</t>
    </r>
    <r>
      <rPr>
        <vertAlign val="subscript"/>
        <sz val="10"/>
        <color theme="1"/>
        <rFont val="Verdana"/>
        <family val="2"/>
      </rPr>
      <t>2067</t>
    </r>
    <r>
      <rPr>
        <sz val="10"/>
        <color theme="1"/>
        <rFont val="Verdana"/>
        <family val="2"/>
      </rPr>
      <t>=(3)</t>
    </r>
    <r>
      <rPr>
        <vertAlign val="subscript"/>
        <sz val="10"/>
        <color theme="1"/>
        <rFont val="Verdana"/>
        <family val="2"/>
      </rPr>
      <t>2067</t>
    </r>
    <r>
      <rPr>
        <sz val="10"/>
        <color theme="1"/>
        <rFont val="Verdana"/>
        <family val="2"/>
      </rPr>
      <t>*Dep_rate</t>
    </r>
    <r>
      <rPr>
        <vertAlign val="subscript"/>
        <sz val="10"/>
        <color theme="1"/>
        <rFont val="Verdana"/>
        <family val="2"/>
      </rPr>
      <t>t</t>
    </r>
  </si>
  <si>
    <t>2068 Depreciation</t>
  </si>
  <si>
    <r>
      <t>(5)</t>
    </r>
    <r>
      <rPr>
        <vertAlign val="subscript"/>
        <sz val="10"/>
        <color theme="1"/>
        <rFont val="Verdana"/>
        <family val="2"/>
      </rPr>
      <t>2068</t>
    </r>
    <r>
      <rPr>
        <sz val="10"/>
        <color theme="1"/>
        <rFont val="Verdana"/>
        <family val="2"/>
      </rPr>
      <t>=(3)</t>
    </r>
    <r>
      <rPr>
        <vertAlign val="subscript"/>
        <sz val="10"/>
        <color theme="1"/>
        <rFont val="Verdana"/>
        <family val="2"/>
      </rPr>
      <t>2068</t>
    </r>
    <r>
      <rPr>
        <sz val="10"/>
        <color theme="1"/>
        <rFont val="Verdana"/>
        <family val="2"/>
      </rPr>
      <t>*Dep_rate</t>
    </r>
    <r>
      <rPr>
        <vertAlign val="subscript"/>
        <sz val="10"/>
        <color theme="1"/>
        <rFont val="Verdana"/>
        <family val="2"/>
      </rPr>
      <t>t</t>
    </r>
  </si>
  <si>
    <t>2069 Depreciation</t>
  </si>
  <si>
    <r>
      <t>(5)</t>
    </r>
    <r>
      <rPr>
        <vertAlign val="subscript"/>
        <sz val="10"/>
        <color theme="1"/>
        <rFont val="Verdana"/>
        <family val="2"/>
      </rPr>
      <t>2069</t>
    </r>
    <r>
      <rPr>
        <sz val="10"/>
        <color theme="1"/>
        <rFont val="Verdana"/>
        <family val="2"/>
      </rPr>
      <t>=(3)</t>
    </r>
    <r>
      <rPr>
        <vertAlign val="subscript"/>
        <sz val="10"/>
        <color theme="1"/>
        <rFont val="Verdana"/>
        <family val="2"/>
      </rPr>
      <t>2069</t>
    </r>
    <r>
      <rPr>
        <sz val="10"/>
        <color theme="1"/>
        <rFont val="Verdana"/>
        <family val="2"/>
      </rPr>
      <t>*Dep_rate</t>
    </r>
    <r>
      <rPr>
        <vertAlign val="subscript"/>
        <sz val="10"/>
        <color theme="1"/>
        <rFont val="Verdana"/>
        <family val="2"/>
      </rPr>
      <t>t</t>
    </r>
  </si>
  <si>
    <t>2070 Depreciation</t>
  </si>
  <si>
    <r>
      <t>(5)</t>
    </r>
    <r>
      <rPr>
        <vertAlign val="subscript"/>
        <sz val="10"/>
        <color theme="1"/>
        <rFont val="Verdana"/>
        <family val="2"/>
      </rPr>
      <t>2070</t>
    </r>
    <r>
      <rPr>
        <sz val="10"/>
        <color theme="1"/>
        <rFont val="Verdana"/>
        <family val="2"/>
      </rPr>
      <t>=(3)</t>
    </r>
    <r>
      <rPr>
        <vertAlign val="subscript"/>
        <sz val="10"/>
        <color theme="1"/>
        <rFont val="Verdana"/>
        <family val="2"/>
      </rPr>
      <t>2070</t>
    </r>
    <r>
      <rPr>
        <sz val="10"/>
        <color theme="1"/>
        <rFont val="Verdana"/>
        <family val="2"/>
      </rPr>
      <t>*Dep_rate</t>
    </r>
    <r>
      <rPr>
        <vertAlign val="subscript"/>
        <sz val="10"/>
        <color theme="1"/>
        <rFont val="Verdana"/>
        <family val="2"/>
      </rPr>
      <t>t</t>
    </r>
  </si>
  <si>
    <t>2071 Depreciation</t>
  </si>
  <si>
    <r>
      <t>(5)</t>
    </r>
    <r>
      <rPr>
        <vertAlign val="subscript"/>
        <sz val="10"/>
        <color theme="1"/>
        <rFont val="Verdana"/>
        <family val="2"/>
      </rPr>
      <t>2071</t>
    </r>
    <r>
      <rPr>
        <sz val="10"/>
        <color theme="1"/>
        <rFont val="Verdana"/>
        <family val="2"/>
      </rPr>
      <t>=(3)</t>
    </r>
    <r>
      <rPr>
        <vertAlign val="subscript"/>
        <sz val="10"/>
        <color theme="1"/>
        <rFont val="Verdana"/>
        <family val="2"/>
      </rPr>
      <t>2071</t>
    </r>
    <r>
      <rPr>
        <sz val="10"/>
        <color theme="1"/>
        <rFont val="Verdana"/>
        <family val="2"/>
      </rPr>
      <t>*Dep_rate</t>
    </r>
    <r>
      <rPr>
        <vertAlign val="subscript"/>
        <sz val="10"/>
        <color theme="1"/>
        <rFont val="Verdana"/>
        <family val="2"/>
      </rPr>
      <t>t</t>
    </r>
  </si>
  <si>
    <t>Depreciation</t>
  </si>
  <si>
    <r>
      <t>(5)=∑(5)</t>
    </r>
    <r>
      <rPr>
        <vertAlign val="subscript"/>
        <sz val="10"/>
        <color theme="1"/>
        <rFont val="Verdana"/>
        <family val="2"/>
      </rPr>
      <t>t</t>
    </r>
  </si>
  <si>
    <t>Opening RAV balance</t>
  </si>
  <si>
    <r>
      <t>(6</t>
    </r>
    <r>
      <rPr>
        <vertAlign val="superscript"/>
        <sz val="10"/>
        <color theme="1"/>
        <rFont val="Verdana"/>
        <family val="2"/>
      </rPr>
      <t>op</t>
    </r>
    <r>
      <rPr>
        <sz val="10"/>
        <color theme="1"/>
        <rFont val="Verdana"/>
        <family val="2"/>
      </rPr>
      <t>)</t>
    </r>
    <r>
      <rPr>
        <vertAlign val="subscript"/>
        <sz val="10"/>
        <color theme="1"/>
        <rFont val="Verdana"/>
        <family val="2"/>
      </rPr>
      <t>t</t>
    </r>
    <r>
      <rPr>
        <sz val="10"/>
        <color theme="1"/>
        <rFont val="Verdana"/>
        <family val="2"/>
      </rPr>
      <t>=(6</t>
    </r>
    <r>
      <rPr>
        <vertAlign val="superscript"/>
        <sz val="10"/>
        <color theme="1"/>
        <rFont val="Verdana"/>
        <family val="2"/>
      </rPr>
      <t>cl</t>
    </r>
    <r>
      <rPr>
        <sz val="10"/>
        <color theme="1"/>
        <rFont val="Verdana"/>
        <family val="2"/>
      </rPr>
      <t>)</t>
    </r>
    <r>
      <rPr>
        <vertAlign val="subscript"/>
        <sz val="10"/>
        <color theme="1"/>
        <rFont val="Verdana"/>
        <family val="2"/>
      </rPr>
      <t>t-1</t>
    </r>
  </si>
  <si>
    <t>Closing RAV balance</t>
  </si>
  <si>
    <r>
      <t>(6</t>
    </r>
    <r>
      <rPr>
        <vertAlign val="superscript"/>
        <sz val="10"/>
        <color theme="1"/>
        <rFont val="Verdana"/>
        <family val="2"/>
      </rPr>
      <t>cl</t>
    </r>
    <r>
      <rPr>
        <sz val="10"/>
        <color theme="1"/>
        <rFont val="Verdana"/>
        <family val="2"/>
      </rPr>
      <t>)=(3)-(5)+(6</t>
    </r>
    <r>
      <rPr>
        <vertAlign val="superscript"/>
        <sz val="10"/>
        <color theme="1"/>
        <rFont val="Verdana"/>
        <family val="2"/>
      </rPr>
      <t>op</t>
    </r>
    <r>
      <rPr>
        <sz val="10"/>
        <color theme="1"/>
        <rFont val="Verdana"/>
        <family val="2"/>
      </rPr>
      <t>)</t>
    </r>
  </si>
  <si>
    <t>Discounted RAV balance</t>
  </si>
  <si>
    <t>(6D)=(6cl)*(1/(1+WACC))</t>
  </si>
  <si>
    <t>Cost of Capital</t>
  </si>
  <si>
    <r>
      <t>(6)=avg[(6</t>
    </r>
    <r>
      <rPr>
        <vertAlign val="superscript"/>
        <sz val="10"/>
        <color theme="1"/>
        <rFont val="Verdana"/>
        <family val="2"/>
      </rPr>
      <t>cl</t>
    </r>
    <r>
      <rPr>
        <sz val="10"/>
        <color theme="1"/>
        <rFont val="Verdana"/>
        <family val="2"/>
      </rPr>
      <t>),(6</t>
    </r>
    <r>
      <rPr>
        <vertAlign val="superscript"/>
        <sz val="10"/>
        <color theme="1"/>
        <rFont val="Verdana"/>
        <family val="2"/>
      </rPr>
      <t>op</t>
    </r>
    <r>
      <rPr>
        <sz val="10"/>
        <color theme="1"/>
        <rFont val="Verdana"/>
        <family val="2"/>
      </rPr>
      <t>)]xWACC</t>
    </r>
  </si>
  <si>
    <t>Total Net TO benefits</t>
  </si>
  <si>
    <t>(7)=(4)+(5)+(6)</t>
  </si>
  <si>
    <t xml:space="preserve">Societal benefits (£m) </t>
  </si>
  <si>
    <t>NOx Emissions</t>
  </si>
  <si>
    <t>CO2 Emissions</t>
  </si>
  <si>
    <t>Other GHG emissions (CO2e) - Methane</t>
  </si>
  <si>
    <t>Fatality</t>
  </si>
  <si>
    <t>Non-Fatal Injury</t>
  </si>
  <si>
    <t>Total societal net benefits</t>
  </si>
  <si>
    <r>
      <t xml:space="preserve">Societal net benefits </t>
    </r>
    <r>
      <rPr>
        <i/>
        <sz val="10"/>
        <color theme="1"/>
        <rFont val="Verdana"/>
        <family val="2"/>
      </rPr>
      <t>(impact relative to business as usual scenario)</t>
    </r>
  </si>
  <si>
    <t>Reduced Emissions</t>
  </si>
  <si>
    <t>t</t>
  </si>
  <si>
    <t>NOx Emissions uplift Factor *</t>
  </si>
  <si>
    <t>Reduced emissions - CO2</t>
  </si>
  <si>
    <t>Reduced emissions - Methane</t>
  </si>
  <si>
    <t>Reduced emissions - Methane (converstion)</t>
  </si>
  <si>
    <t>tCO2e</t>
  </si>
  <si>
    <t>Reduced prob of Fatality</t>
  </si>
  <si>
    <t>Reduced prob of Non Fatal Injury</t>
  </si>
  <si>
    <t>Net benefits (excl. Safety)</t>
  </si>
  <si>
    <t>Net benefits (Safety)</t>
  </si>
  <si>
    <t>Discount factor</t>
  </si>
  <si>
    <t>=1/[(1+SRTP)^n]</t>
  </si>
  <si>
    <t>Discount factor (Safety)</t>
  </si>
  <si>
    <t>=1/[(1+HDR)^n]</t>
  </si>
  <si>
    <t>Discounted net benefits</t>
  </si>
  <si>
    <t>Discounted net benefits (Safety)</t>
  </si>
  <si>
    <t>Cumulative discounted net benefits</t>
  </si>
  <si>
    <t>*</t>
  </si>
  <si>
    <t>2% cumulative uplift applied from 2018 to reflect the assumption that willingness to pay for health outcomes will rise in line with real per capita GDP growth.</t>
  </si>
  <si>
    <t>Engineering Justification Reference:</t>
  </si>
  <si>
    <r>
      <t xml:space="preserve">Engineering Justification Summary </t>
    </r>
    <r>
      <rPr>
        <i/>
        <sz val="10"/>
        <color theme="1"/>
        <rFont val="Verdana"/>
        <family val="2"/>
      </rPr>
      <t>- please provide a synopsis &amp; share the document which articulates the full detailed explanation</t>
    </r>
  </si>
  <si>
    <r>
      <t xml:space="preserve">Stakeholder Support Summary - </t>
    </r>
    <r>
      <rPr>
        <i/>
        <sz val="10"/>
        <color theme="1"/>
        <rFont val="Verdana"/>
        <family val="2"/>
      </rPr>
      <t>please provide a synopsis which details the feedback from stakeholder group(s)</t>
    </r>
  </si>
  <si>
    <r>
      <t xml:space="preserve">TO View - </t>
    </r>
    <r>
      <rPr>
        <i/>
        <sz val="10"/>
        <color theme="1"/>
        <rFont val="Verdana"/>
        <family val="2"/>
      </rPr>
      <t>please provide a synopsis which details your view of how beneficial this option is.</t>
    </r>
  </si>
  <si>
    <t>This sheet is to be used to provide detailed workings for any specific calculations and valuation methodologies used to support the figures in the CBA model itself</t>
  </si>
  <si>
    <t>NGGT may present the data in the most appropriate format subject to the following conditions</t>
  </si>
  <si>
    <t>It should be made clear to which options the workings apply</t>
  </si>
  <si>
    <t>The basis for any assumptions should be stated</t>
  </si>
  <si>
    <t>Workings should be layed out in a consistent format where possible</t>
  </si>
  <si>
    <t>There should be sufficienct detail to allow the headline figures in the CBA model to be understood and replicated</t>
  </si>
  <si>
    <t>Do Nothing</t>
  </si>
  <si>
    <t>Option1</t>
  </si>
  <si>
    <t>Option2</t>
  </si>
  <si>
    <t>Investment in Low Pressure Rig Only</t>
  </si>
  <si>
    <t>Invest in Low &amp; High Pressure Units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</si>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</sst>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quot;£&quot;#,##0.00"/>
    <numFmt numFmtId="165" formatCode="&quot;£&quot;#,##0"/>
    <numFmt numFmtId="166" formatCode="0.000"/>
    <numFmt numFmtId="167" formatCode="#,##0.00;[Red]\(#,##0.00\);\-"/>
    <numFmt numFmtId="168" formatCode="#,##0;[Red]\(#,##0\);\-"/>
    <numFmt numFmtId="169" formatCode="[$$-409]#,##0.00"/>
    <numFmt numFmtId="170" formatCode="0.0;[Red]\-0.0;\-"/>
  </numFmts>
  <fonts count="28">
    <font>
      <sz val="10"/>
      <color theme="1"/>
      <name val="Verdana"/>
      <family val="2"/>
    </font>
    <font>
      <sz val="9"/>
      <color theme="1"/>
      <name val="Verdana"/>
      <family val="2"/>
    </font>
    <font>
      <b/>
      <sz val="9"/>
      <color theme="1"/>
      <name val="Verdana"/>
      <family val="2"/>
    </font>
    <font>
      <i/>
      <sz val="9"/>
      <color theme="1"/>
      <name val="Verdana"/>
      <family val="2"/>
    </font>
    <font>
      <sz val="11"/>
      <color theme="1"/>
      <name val="Calibri"/>
      <family val="2"/>
      <scheme val="minor"/>
    </font>
    <font>
      <sz val="10"/>
      <name val="Arial"/>
      <family val="2"/>
    </font>
    <font>
      <u/>
      <sz val="8.8000000000000007"/>
      <color theme="10"/>
      <name val="Calibri"/>
      <family val="2"/>
    </font>
    <font>
      <sz val="11"/>
      <name val="CG Omega"/>
      <family val="2"/>
    </font>
    <font>
      <sz val="10"/>
      <color rgb="FFFF0000"/>
      <name val="Verdana"/>
      <family val="2"/>
    </font>
    <font>
      <b/>
      <sz val="10"/>
      <color theme="1"/>
      <name val="Verdana"/>
      <family val="2"/>
    </font>
    <font>
      <sz val="10"/>
      <name val="Verdana"/>
      <family val="2"/>
    </font>
    <font>
      <vertAlign val="superscript"/>
      <sz val="10"/>
      <color theme="1"/>
      <name val="Verdana"/>
      <family val="2"/>
    </font>
    <font>
      <b/>
      <sz val="10"/>
      <name val="Verdana"/>
      <family val="2"/>
    </font>
    <font>
      <b/>
      <sz val="10"/>
      <color rgb="FFFF0000"/>
      <name val="Verdana"/>
      <family val="2"/>
    </font>
    <font>
      <b/>
      <sz val="12"/>
      <color theme="1"/>
      <name val="Verdana"/>
      <family val="2"/>
    </font>
    <font>
      <i/>
      <sz val="10"/>
      <color theme="1"/>
      <name val="Verdana"/>
      <family val="2"/>
    </font>
    <font>
      <sz val="10"/>
      <color theme="1"/>
      <name val="Verdana"/>
      <family val="2"/>
    </font>
    <font>
      <sz val="10"/>
      <color theme="0"/>
      <name val="Verdana"/>
      <family val="2"/>
    </font>
    <font>
      <vertAlign val="subscript"/>
      <sz val="10"/>
      <color theme="1"/>
      <name val="Verdana"/>
      <family val="2"/>
    </font>
    <font>
      <b/>
      <u/>
      <sz val="10"/>
      <name val="Verdana"/>
      <family val="2"/>
    </font>
    <font>
      <b/>
      <u/>
      <sz val="10"/>
      <color theme="1"/>
      <name val="Verdana"/>
      <family val="2"/>
    </font>
    <font>
      <i/>
      <sz val="10"/>
      <name val="Verdana"/>
      <family val="2"/>
    </font>
    <font>
      <sz val="8"/>
      <name val="Verdana"/>
      <family val="2"/>
    </font>
    <font>
      <sz val="8"/>
      <color theme="1"/>
      <name val="Verdana"/>
      <family val="2"/>
    </font>
    <font>
      <vertAlign val="subscript"/>
      <sz val="10"/>
      <name val="Verdana"/>
      <family val="2"/>
    </font>
    <font>
      <sz val="10"/>
      <color theme="0" tint="-0.499984740745262"/>
      <name val="Verdana"/>
      <family val="2"/>
    </font>
    <font>
      <b/>
      <sz val="14"/>
      <color theme="1"/>
      <name val="Verdana"/>
      <family val="2"/>
    </font>
    <font>
      <sz val="12"/>
      <color theme="1"/>
      <name val="Verdana"/>
      <family val="2"/>
    </font>
  </fonts>
  <fills count="15">
    <fill>
      <patternFill patternType="none"/>
    </fill>
    <fill>
      <patternFill patternType="gray125"/>
    </fill>
    <fill>
      <patternFill patternType="solid">
        <fgColor theme="0" tint="-0.249977111117893"/>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0"/>
        <bgColor indexed="64"/>
      </patternFill>
    </fill>
    <fill>
      <patternFill patternType="solid">
        <fgColor rgb="FFD6DCE6"/>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ck">
        <color theme="5"/>
      </top>
      <bottom/>
      <diagonal/>
    </border>
    <border>
      <left/>
      <right/>
      <top/>
      <bottom style="thin">
        <color theme="0" tint="-0.499984740745262"/>
      </bottom>
      <diagonal/>
    </border>
    <border>
      <left/>
      <right/>
      <top style="thin">
        <color theme="0" tint="-0.499984740745262"/>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style="thick">
        <color auto="1"/>
      </right>
      <top style="thin">
        <color auto="1"/>
      </top>
      <bottom style="thin">
        <color auto="1"/>
      </bottom>
      <diagonal/>
    </border>
  </borders>
  <cellStyleXfs count="17">
    <xf numFmtId="0" fontId="0"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0" fontId="6" fillId="0" borderId="0" applyNumberFormat="0" applyFill="0" applyBorder="0" applyAlignment="0" applyProtection="0">
      <alignment vertical="top"/>
      <protection locked="0"/>
    </xf>
    <xf numFmtId="0" fontId="5" fillId="0" borderId="0"/>
    <xf numFmtId="0" fontId="7" fillId="0" borderId="0" applyFont="0" applyFill="0" applyBorder="0" applyAlignment="0" applyProtection="0"/>
    <xf numFmtId="9" fontId="16" fillId="0" borderId="0" applyFont="0" applyFill="0" applyBorder="0" applyAlignment="0" applyProtection="0"/>
    <xf numFmtId="0" fontId="16" fillId="0" borderId="0"/>
    <xf numFmtId="169" fontId="7" fillId="0" borderId="0"/>
    <xf numFmtId="44" fontId="16" fillId="0" borderId="0" applyFont="0" applyFill="0" applyBorder="0" applyAlignment="0" applyProtection="0"/>
    <xf numFmtId="0" fontId="5" fillId="0" borderId="0"/>
    <xf numFmtId="0" fontId="7" fillId="0" borderId="0"/>
    <xf numFmtId="169" fontId="16" fillId="0" borderId="0"/>
    <xf numFmtId="0" fontId="16" fillId="0" borderId="0"/>
  </cellStyleXfs>
  <cellXfs count="306">
    <xf numFmtId="0" fontId="0" fillId="0" borderId="0" xfId="0"/>
    <xf numFmtId="0" fontId="1" fillId="0" borderId="0" xfId="0" applyFont="1"/>
    <xf numFmtId="0" fontId="1" fillId="0" borderId="0" xfId="0" applyFont="1" applyAlignment="1">
      <alignment horizontal="center" vertical="center"/>
    </xf>
    <xf numFmtId="0" fontId="0" fillId="0" borderId="0" xfId="0" applyFont="1"/>
    <xf numFmtId="0" fontId="0" fillId="0" borderId="0" xfId="0" applyFont="1" applyProtection="1"/>
    <xf numFmtId="0" fontId="0" fillId="0" borderId="0" xfId="0" applyFont="1" applyFill="1" applyProtection="1"/>
    <xf numFmtId="0" fontId="0" fillId="0" borderId="0" xfId="0" applyFont="1" applyBorder="1" applyProtection="1"/>
    <xf numFmtId="0" fontId="0" fillId="0" borderId="0" xfId="0" applyFont="1" applyBorder="1" applyAlignment="1" applyProtection="1">
      <alignment vertical="center"/>
    </xf>
    <xf numFmtId="0" fontId="0" fillId="0" borderId="12" xfId="0" quotePrefix="1" applyFont="1" applyBorder="1" applyProtection="1"/>
    <xf numFmtId="0" fontId="0" fillId="0" borderId="12" xfId="0" applyFont="1" applyBorder="1" applyAlignment="1" applyProtection="1">
      <alignment vertical="center"/>
    </xf>
    <xf numFmtId="0" fontId="9" fillId="0" borderId="12" xfId="0" applyFont="1" applyFill="1" applyBorder="1" applyProtection="1"/>
    <xf numFmtId="0" fontId="9" fillId="0" borderId="0" xfId="0" applyFont="1" applyFill="1" applyBorder="1" applyProtection="1"/>
    <xf numFmtId="0" fontId="9" fillId="0" borderId="0" xfId="0" applyFont="1" applyProtection="1"/>
    <xf numFmtId="0" fontId="0" fillId="0" borderId="0" xfId="0" quotePrefix="1" applyFont="1" applyBorder="1" applyProtection="1"/>
    <xf numFmtId="0" fontId="9" fillId="5" borderId="1" xfId="0" applyFont="1" applyFill="1" applyBorder="1" applyAlignment="1" applyProtection="1">
      <alignment horizontal="center" vertical="center"/>
    </xf>
    <xf numFmtId="0" fontId="0" fillId="0" borderId="13" xfId="0" applyFont="1" applyBorder="1" applyAlignment="1" applyProtection="1">
      <alignment vertical="center" textRotation="90"/>
    </xf>
    <xf numFmtId="0" fontId="0" fillId="0" borderId="12" xfId="0" applyFont="1" applyBorder="1" applyProtection="1"/>
    <xf numFmtId="0" fontId="0" fillId="0" borderId="10" xfId="0" applyFont="1" applyBorder="1" applyAlignment="1" applyProtection="1">
      <alignment vertical="center" textRotation="90"/>
    </xf>
    <xf numFmtId="0" fontId="0" fillId="0" borderId="0" xfId="0" applyFont="1" applyFill="1" applyBorder="1" applyProtection="1"/>
    <xf numFmtId="0" fontId="0" fillId="0" borderId="15" xfId="0" applyFont="1" applyBorder="1" applyAlignment="1" applyProtection="1">
      <alignment vertical="center" textRotation="90"/>
    </xf>
    <xf numFmtId="0" fontId="9" fillId="0" borderId="12" xfId="0" applyFont="1" applyBorder="1" applyProtection="1"/>
    <xf numFmtId="0" fontId="10" fillId="0" borderId="0" xfId="0" applyFont="1" applyProtection="1"/>
    <xf numFmtId="0" fontId="0" fillId="0" borderId="0" xfId="1" applyFont="1" applyProtection="1"/>
    <xf numFmtId="0" fontId="0" fillId="0" borderId="0" xfId="1" applyFont="1" applyFill="1" applyProtection="1"/>
    <xf numFmtId="0" fontId="0" fillId="0" borderId="0" xfId="1" applyFont="1" applyFill="1" applyAlignment="1" applyProtection="1">
      <alignment horizontal="center" vertical="center"/>
    </xf>
    <xf numFmtId="0" fontId="8" fillId="0" borderId="0" xfId="1" applyFont="1" applyFill="1" applyAlignment="1" applyProtection="1">
      <alignment horizontal="center" vertical="center"/>
    </xf>
    <xf numFmtId="0" fontId="0" fillId="2" borderId="1" xfId="4" applyNumberFormat="1" applyFont="1" applyFill="1" applyBorder="1" applyAlignment="1" applyProtection="1">
      <alignment horizontal="center" vertical="center"/>
    </xf>
    <xf numFmtId="0" fontId="8" fillId="0" borderId="0" xfId="1" applyFont="1" applyProtection="1"/>
    <xf numFmtId="1" fontId="8" fillId="0" borderId="0" xfId="1" applyNumberFormat="1" applyFont="1" applyProtection="1"/>
    <xf numFmtId="1" fontId="13" fillId="0" borderId="0" xfId="1" applyNumberFormat="1" applyFont="1" applyFill="1" applyProtection="1"/>
    <xf numFmtId="1" fontId="13" fillId="0" borderId="0" xfId="1" applyNumberFormat="1" applyFont="1" applyFill="1" applyAlignment="1" applyProtection="1">
      <alignment horizontal="center" vertical="center" wrapText="1"/>
    </xf>
    <xf numFmtId="1" fontId="12" fillId="0" borderId="0" xfId="1" applyNumberFormat="1" applyFont="1" applyBorder="1" applyAlignment="1" applyProtection="1">
      <alignment horizontal="center" vertical="center" wrapText="1"/>
    </xf>
    <xf numFmtId="1" fontId="12" fillId="0" borderId="0" xfId="1" applyNumberFormat="1" applyFont="1" applyFill="1" applyAlignment="1" applyProtection="1">
      <alignment horizontal="center" vertical="center"/>
    </xf>
    <xf numFmtId="2" fontId="9" fillId="0" borderId="0" xfId="1" applyNumberFormat="1" applyFont="1" applyFill="1" applyBorder="1" applyProtection="1"/>
    <xf numFmtId="0" fontId="0" fillId="4" borderId="1" xfId="0" applyFont="1" applyFill="1" applyBorder="1" applyAlignment="1" applyProtection="1">
      <alignment horizontal="center" vertical="center"/>
    </xf>
    <xf numFmtId="0" fontId="0" fillId="5" borderId="1" xfId="0" applyFont="1" applyFill="1" applyBorder="1" applyAlignment="1" applyProtection="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4" fillId="0" borderId="0" xfId="0" applyFont="1" applyFill="1" applyBorder="1" applyProtection="1"/>
    <xf numFmtId="0" fontId="12" fillId="0" borderId="1" xfId="0" applyFont="1" applyBorder="1" applyAlignment="1" applyProtection="1">
      <alignment horizontal="center" vertical="center" wrapText="1"/>
    </xf>
    <xf numFmtId="165" fontId="0" fillId="0" borderId="0" xfId="0" applyNumberFormat="1"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8" fillId="0" borderId="0" xfId="0" applyFont="1" applyBorder="1" applyAlignment="1" applyProtection="1">
      <alignment vertical="center" wrapText="1"/>
    </xf>
    <xf numFmtId="0" fontId="10" fillId="0" borderId="0" xfId="0" applyFont="1" applyFill="1" applyBorder="1" applyProtection="1"/>
    <xf numFmtId="0" fontId="12" fillId="0" borderId="1" xfId="0" applyFont="1" applyBorder="1" applyAlignment="1" applyProtection="1">
      <alignment horizontal="center" vertical="center"/>
    </xf>
    <xf numFmtId="167" fontId="9" fillId="0" borderId="1" xfId="0" applyNumberFormat="1" applyFont="1" applyFill="1" applyBorder="1" applyAlignment="1" applyProtection="1">
      <alignment horizontal="center" vertical="center"/>
    </xf>
    <xf numFmtId="164" fontId="0" fillId="0" borderId="0" xfId="0" applyNumberFormat="1" applyFont="1" applyBorder="1" applyAlignment="1" applyProtection="1">
      <alignment horizontal="center" vertical="center" wrapText="1"/>
    </xf>
    <xf numFmtId="167" fontId="0" fillId="6" borderId="1" xfId="0" applyNumberFormat="1" applyFont="1" applyFill="1" applyBorder="1" applyAlignment="1" applyProtection="1">
      <alignment horizontal="center" vertical="center"/>
    </xf>
    <xf numFmtId="3" fontId="12" fillId="0" borderId="0" xfId="0" applyNumberFormat="1" applyFont="1" applyFill="1" applyBorder="1" applyProtection="1"/>
    <xf numFmtId="0" fontId="12" fillId="0" borderId="0" xfId="0" applyFont="1" applyFill="1" applyBorder="1" applyProtection="1"/>
    <xf numFmtId="0" fontId="0" fillId="0" borderId="0" xfId="0" quotePrefix="1" applyFont="1" applyProtection="1"/>
    <xf numFmtId="167" fontId="9" fillId="6" borderId="1" xfId="0" applyNumberFormat="1" applyFont="1" applyFill="1" applyBorder="1" applyAlignment="1" applyProtection="1">
      <alignment horizontal="center" vertical="center"/>
    </xf>
    <xf numFmtId="168" fontId="9" fillId="6" borderId="1" xfId="0" applyNumberFormat="1" applyFont="1" applyFill="1" applyBorder="1" applyAlignment="1" applyProtection="1">
      <alignment horizontal="center" vertical="center"/>
    </xf>
    <xf numFmtId="164" fontId="9" fillId="6" borderId="1" xfId="0" applyNumberFormat="1" applyFont="1" applyFill="1" applyBorder="1" applyAlignment="1" applyProtection="1">
      <alignment horizontal="center" vertical="center"/>
    </xf>
    <xf numFmtId="167" fontId="0" fillId="6" borderId="7" xfId="0" applyNumberFormat="1" applyFont="1" applyFill="1" applyBorder="1" applyAlignment="1" applyProtection="1">
      <alignment horizontal="center" vertical="center"/>
    </xf>
    <xf numFmtId="167" fontId="9" fillId="6" borderId="7" xfId="0" applyNumberFormat="1" applyFont="1" applyFill="1" applyBorder="1" applyAlignment="1" applyProtection="1">
      <alignment horizontal="center" vertical="center"/>
    </xf>
    <xf numFmtId="167" fontId="9" fillId="6" borderId="17" xfId="0" applyNumberFormat="1" applyFont="1" applyFill="1" applyBorder="1" applyAlignment="1" applyProtection="1">
      <alignment horizontal="center" vertical="center"/>
    </xf>
    <xf numFmtId="0" fontId="0" fillId="0" borderId="0" xfId="0" applyFont="1" applyBorder="1" applyProtection="1">
      <protection locked="0"/>
    </xf>
    <xf numFmtId="0" fontId="0" fillId="0" borderId="0" xfId="0" applyFont="1" applyProtection="1">
      <protection locked="0"/>
    </xf>
    <xf numFmtId="0" fontId="0" fillId="0" borderId="0" xfId="0" applyFont="1" applyBorder="1" applyAlignment="1" applyProtection="1">
      <alignment vertical="center"/>
      <protection locked="0"/>
    </xf>
    <xf numFmtId="0" fontId="0" fillId="0" borderId="0" xfId="0" quotePrefix="1" applyFont="1" applyBorder="1" applyProtection="1">
      <protection locked="0"/>
    </xf>
    <xf numFmtId="0" fontId="10" fillId="0" borderId="0" xfId="0" applyFont="1" applyAlignment="1" applyProtection="1">
      <alignment horizontal="center"/>
    </xf>
    <xf numFmtId="0" fontId="17" fillId="0" borderId="0" xfId="0" applyFont="1" applyAlignment="1" applyProtection="1">
      <alignment horizontal="center"/>
    </xf>
    <xf numFmtId="0" fontId="17" fillId="0" borderId="0" xfId="0" applyFont="1" applyFill="1" applyBorder="1" applyProtection="1"/>
    <xf numFmtId="0" fontId="2" fillId="0" borderId="1" xfId="0" applyFont="1" applyBorder="1" applyAlignment="1">
      <alignment horizontal="center" vertical="center" wrapText="1"/>
    </xf>
    <xf numFmtId="167" fontId="9" fillId="6" borderId="1" xfId="0" quotePrefix="1" applyNumberFormat="1" applyFont="1" applyFill="1" applyBorder="1" applyAlignment="1" applyProtection="1">
      <alignment horizontal="center" vertical="center"/>
    </xf>
    <xf numFmtId="0" fontId="6" fillId="0" borderId="0" xfId="6" applyAlignment="1" applyProtection="1"/>
    <xf numFmtId="0" fontId="9" fillId="0" borderId="1" xfId="0" applyFont="1" applyBorder="1" applyAlignment="1" applyProtection="1">
      <alignment horizontal="center" wrapText="1"/>
    </xf>
    <xf numFmtId="0" fontId="9" fillId="0" borderId="1" xfId="0" applyFont="1" applyFill="1" applyBorder="1" applyAlignment="1" applyProtection="1">
      <alignment horizontal="center" wrapText="1"/>
    </xf>
    <xf numFmtId="0" fontId="9" fillId="0" borderId="0" xfId="0" applyFont="1" applyFill="1" applyBorder="1" applyAlignment="1" applyProtection="1">
      <alignment horizontal="center" vertical="center" textRotation="90"/>
    </xf>
    <xf numFmtId="0" fontId="0" fillId="0" borderId="0" xfId="0" applyFont="1" applyFill="1" applyBorder="1" applyAlignment="1" applyProtection="1">
      <alignment vertical="center"/>
    </xf>
    <xf numFmtId="167" fontId="0" fillId="0" borderId="0" xfId="0" applyNumberFormat="1" applyFont="1" applyFill="1" applyBorder="1" applyAlignment="1" applyProtection="1">
      <alignment horizontal="center" vertical="center"/>
    </xf>
    <xf numFmtId="0" fontId="6" fillId="0" borderId="0" xfId="6" applyFill="1" applyAlignment="1" applyProtection="1">
      <alignment vertical="center"/>
    </xf>
    <xf numFmtId="0" fontId="6" fillId="0" borderId="0" xfId="6" applyFill="1" applyAlignment="1" applyProtection="1"/>
    <xf numFmtId="10" fontId="0" fillId="2" borderId="1" xfId="1" applyNumberFormat="1" applyFont="1" applyFill="1" applyBorder="1" applyAlignment="1" applyProtection="1">
      <alignment horizontal="center" vertical="center"/>
    </xf>
    <xf numFmtId="0" fontId="23" fillId="0" borderId="0" xfId="0" applyFont="1" applyAlignment="1">
      <alignment horizontal="center"/>
    </xf>
    <xf numFmtId="0" fontId="21" fillId="0" borderId="0" xfId="1" applyFont="1" applyProtection="1"/>
    <xf numFmtId="0" fontId="0" fillId="0" borderId="0" xfId="0" applyFont="1" applyAlignment="1" applyProtection="1">
      <alignment horizontal="left"/>
    </xf>
    <xf numFmtId="0" fontId="0" fillId="0" borderId="0" xfId="0" applyFont="1" applyAlignment="1" applyProtection="1"/>
    <xf numFmtId="167" fontId="9" fillId="6" borderId="20" xfId="0" applyNumberFormat="1" applyFont="1" applyFill="1" applyBorder="1" applyAlignment="1" applyProtection="1">
      <alignment horizontal="center" vertical="center"/>
    </xf>
    <xf numFmtId="0" fontId="0" fillId="0" borderId="8" xfId="0" applyFont="1" applyBorder="1" applyAlignment="1" applyProtection="1">
      <alignment vertical="center"/>
    </xf>
    <xf numFmtId="0" fontId="0" fillId="0" borderId="8" xfId="0" quotePrefix="1" applyFont="1" applyBorder="1" applyProtection="1"/>
    <xf numFmtId="0" fontId="0" fillId="0" borderId="7" xfId="0" applyFont="1" applyBorder="1" applyProtection="1"/>
    <xf numFmtId="0" fontId="9" fillId="0" borderId="7" xfId="0" applyFont="1" applyBorder="1" applyProtection="1"/>
    <xf numFmtId="0" fontId="0" fillId="0" borderId="7" xfId="0" applyFont="1" applyBorder="1" applyAlignment="1" applyProtection="1">
      <alignment horizontal="center" vertical="center"/>
    </xf>
    <xf numFmtId="0" fontId="0" fillId="0" borderId="27"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17" xfId="0" applyFont="1" applyBorder="1" applyAlignment="1" applyProtection="1">
      <alignment horizontal="center" vertical="center" wrapText="1"/>
    </xf>
    <xf numFmtId="0" fontId="0" fillId="0" borderId="12" xfId="0" applyFont="1" applyFill="1" applyBorder="1" applyProtection="1"/>
    <xf numFmtId="0" fontId="0" fillId="0" borderId="0" xfId="0" applyFont="1" applyAlignment="1" applyProtection="1">
      <alignment horizontal="center"/>
    </xf>
    <xf numFmtId="0" fontId="6" fillId="0" borderId="0" xfId="6" applyFill="1" applyBorder="1" applyAlignment="1" applyProtection="1">
      <alignment horizontal="left"/>
    </xf>
    <xf numFmtId="0" fontId="9" fillId="0" borderId="1" xfId="0" applyFont="1" applyBorder="1" applyAlignment="1" applyProtection="1">
      <alignment horizontal="center" vertical="center" wrapText="1"/>
    </xf>
    <xf numFmtId="164" fontId="9" fillId="6" borderId="7" xfId="0" applyNumberFormat="1" applyFont="1" applyFill="1" applyBorder="1" applyAlignment="1" applyProtection="1">
      <alignment horizontal="center" vertical="center"/>
    </xf>
    <xf numFmtId="0" fontId="10" fillId="0" borderId="0" xfId="0" applyFont="1" applyBorder="1" applyProtection="1"/>
    <xf numFmtId="9" fontId="9" fillId="6" borderId="17" xfId="9" applyFont="1" applyFill="1" applyBorder="1" applyAlignment="1" applyProtection="1">
      <alignment horizontal="center" vertical="center"/>
    </xf>
    <xf numFmtId="2" fontId="0" fillId="2" borderId="1" xfId="1" applyNumberFormat="1" applyFont="1" applyFill="1" applyBorder="1" applyAlignment="1" applyProtection="1">
      <alignment horizontal="center" vertical="center"/>
    </xf>
    <xf numFmtId="0" fontId="9" fillId="0" borderId="7"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0" fillId="0" borderId="12" xfId="0" applyFont="1" applyBorder="1" applyAlignment="1" applyProtection="1">
      <alignment vertical="center"/>
      <protection locked="0"/>
    </xf>
    <xf numFmtId="0" fontId="0" fillId="0" borderId="0" xfId="0" applyFont="1" applyFill="1" applyBorder="1" applyProtection="1">
      <protection locked="0"/>
    </xf>
    <xf numFmtId="0" fontId="0" fillId="0" borderId="26" xfId="0" applyFont="1" applyBorder="1" applyProtection="1">
      <protection locked="0"/>
    </xf>
    <xf numFmtId="0" fontId="0" fillId="0" borderId="9" xfId="0" applyFont="1" applyBorder="1" applyProtection="1">
      <protection locked="0"/>
    </xf>
    <xf numFmtId="0" fontId="0" fillId="0" borderId="12" xfId="0" applyFont="1" applyBorder="1" applyProtection="1">
      <protection locked="0"/>
    </xf>
    <xf numFmtId="164" fontId="0" fillId="6" borderId="1" xfId="0" applyNumberFormat="1" applyFont="1" applyFill="1" applyBorder="1" applyAlignment="1" applyProtection="1">
      <alignment horizontal="center" vertical="center"/>
    </xf>
    <xf numFmtId="164" fontId="9" fillId="7" borderId="17" xfId="0" applyNumberFormat="1" applyFont="1" applyFill="1" applyBorder="1" applyAlignment="1" applyProtection="1">
      <alignment horizontal="center" vertical="center"/>
      <protection locked="0"/>
    </xf>
    <xf numFmtId="164" fontId="9" fillId="7" borderId="1" xfId="0" applyNumberFormat="1" applyFont="1" applyFill="1" applyBorder="1" applyAlignment="1" applyProtection="1">
      <alignment horizontal="center" vertical="center"/>
      <protection locked="0"/>
    </xf>
    <xf numFmtId="0" fontId="9" fillId="7" borderId="7" xfId="0" applyNumberFormat="1" applyFont="1" applyFill="1" applyBorder="1" applyAlignment="1" applyProtection="1">
      <alignment horizontal="center" vertical="center"/>
      <protection locked="0"/>
    </xf>
    <xf numFmtId="167" fontId="0" fillId="7" borderId="17" xfId="0" applyNumberFormat="1" applyFont="1" applyFill="1" applyBorder="1" applyAlignment="1" applyProtection="1">
      <alignment horizontal="center" vertical="center"/>
      <protection locked="0"/>
    </xf>
    <xf numFmtId="167" fontId="0" fillId="7" borderId="1" xfId="0" applyNumberFormat="1" applyFont="1" applyFill="1" applyBorder="1" applyAlignment="1" applyProtection="1">
      <alignment horizontal="center" vertical="center"/>
      <protection locked="0"/>
    </xf>
    <xf numFmtId="167" fontId="0" fillId="7" borderId="7" xfId="0" applyNumberFormat="1" applyFont="1" applyFill="1" applyBorder="1" applyAlignment="1" applyProtection="1">
      <alignment horizontal="center" vertical="center"/>
      <protection locked="0"/>
    </xf>
    <xf numFmtId="9" fontId="0" fillId="7" borderId="28" xfId="9" applyFont="1" applyFill="1" applyBorder="1" applyAlignment="1" applyProtection="1">
      <alignment horizontal="center" vertical="center"/>
      <protection locked="0"/>
    </xf>
    <xf numFmtId="167" fontId="0" fillId="7" borderId="28" xfId="0" applyNumberFormat="1" applyFont="1" applyFill="1" applyBorder="1" applyAlignment="1" applyProtection="1">
      <alignment horizontal="center" vertical="center"/>
      <protection locked="0"/>
    </xf>
    <xf numFmtId="0" fontId="9" fillId="6" borderId="1" xfId="0" quotePrefix="1" applyNumberFormat="1" applyFont="1" applyFill="1" applyBorder="1" applyAlignment="1" applyProtection="1">
      <alignment horizontal="left" vertical="center"/>
    </xf>
    <xf numFmtId="0" fontId="9" fillId="6" borderId="1" xfId="0" quotePrefix="1" applyNumberFormat="1" applyFont="1" applyFill="1" applyBorder="1" applyAlignment="1" applyProtection="1">
      <alignment horizontal="center" vertical="center"/>
    </xf>
    <xf numFmtId="167" fontId="0" fillId="7" borderId="17" xfId="0" applyNumberFormat="1" applyFont="1" applyFill="1" applyBorder="1" applyAlignment="1" applyProtection="1">
      <alignment horizontal="left" vertical="center"/>
      <protection locked="0"/>
    </xf>
    <xf numFmtId="167" fontId="0" fillId="7" borderId="1" xfId="0" applyNumberFormat="1" applyFont="1" applyFill="1" applyBorder="1" applyAlignment="1" applyProtection="1">
      <alignment horizontal="left" vertical="center"/>
      <protection locked="0"/>
    </xf>
    <xf numFmtId="167" fontId="0" fillId="7" borderId="7" xfId="0" applyNumberFormat="1" applyFont="1" applyFill="1" applyBorder="1" applyAlignment="1" applyProtection="1">
      <alignment horizontal="left" vertical="center"/>
      <protection locked="0"/>
    </xf>
    <xf numFmtId="0" fontId="0" fillId="0" borderId="0" xfId="0" applyAlignment="1">
      <alignment wrapText="1"/>
    </xf>
    <xf numFmtId="0" fontId="9" fillId="6" borderId="1" xfId="0" quotePrefix="1" applyNumberFormat="1" applyFont="1" applyFill="1" applyBorder="1" applyAlignment="1" applyProtection="1">
      <alignment horizontal="center" vertical="center" wrapText="1"/>
    </xf>
    <xf numFmtId="0" fontId="1" fillId="0" borderId="0" xfId="0" applyFont="1" applyAlignment="1">
      <alignment horizontal="center" vertical="center" wrapText="1"/>
    </xf>
    <xf numFmtId="0" fontId="1" fillId="0" borderId="0" xfId="0" applyFont="1" applyAlignment="1">
      <alignment wrapText="1"/>
    </xf>
    <xf numFmtId="0" fontId="0" fillId="0" borderId="0" xfId="0" applyFont="1" applyAlignment="1" applyProtection="1">
      <alignment horizontal="center" vertical="center"/>
    </xf>
    <xf numFmtId="0" fontId="9" fillId="0" borderId="0" xfId="1" applyFont="1" applyFill="1" applyProtection="1"/>
    <xf numFmtId="0" fontId="8" fillId="0" borderId="0" xfId="0" applyFont="1" applyProtection="1"/>
    <xf numFmtId="2" fontId="10" fillId="7" borderId="1" xfId="5" applyNumberFormat="1" applyFont="1" applyFill="1" applyBorder="1" applyAlignment="1" applyProtection="1">
      <alignment horizontal="center" vertical="center"/>
    </xf>
    <xf numFmtId="0" fontId="15" fillId="0" borderId="0" xfId="1" applyFont="1" applyFill="1" applyAlignment="1" applyProtection="1"/>
    <xf numFmtId="0" fontId="22" fillId="0" borderId="0" xfId="1" applyFont="1" applyFill="1" applyAlignment="1" applyProtection="1">
      <alignment horizontal="left" vertical="center"/>
    </xf>
    <xf numFmtId="0" fontId="8" fillId="0" borderId="0" xfId="1" applyFont="1" applyFill="1" applyProtection="1"/>
    <xf numFmtId="0" fontId="10" fillId="0" borderId="0" xfId="1" applyFont="1" applyFill="1" applyProtection="1"/>
    <xf numFmtId="0" fontId="19" fillId="0" borderId="0" xfId="5" applyFont="1" applyFill="1" applyBorder="1" applyAlignment="1" applyProtection="1">
      <alignment horizontal="center" vertical="center"/>
    </xf>
    <xf numFmtId="0" fontId="10" fillId="2" borderId="1" xfId="5" applyFont="1" applyFill="1" applyBorder="1" applyAlignment="1" applyProtection="1">
      <alignment horizontal="center" vertical="center" wrapText="1"/>
    </xf>
    <xf numFmtId="0" fontId="10" fillId="3" borderId="1" xfId="5" applyFont="1" applyFill="1" applyBorder="1" applyAlignment="1" applyProtection="1">
      <alignment horizontal="center" vertical="center" wrapText="1"/>
    </xf>
    <xf numFmtId="166" fontId="10" fillId="2" borderId="1" xfId="5" applyNumberFormat="1" applyFont="1" applyFill="1" applyBorder="1" applyAlignment="1" applyProtection="1">
      <alignment horizontal="center" vertical="center" wrapText="1"/>
    </xf>
    <xf numFmtId="0" fontId="0" fillId="0" borderId="0" xfId="1" applyFont="1" applyFill="1" applyBorder="1" applyProtection="1"/>
    <xf numFmtId="0" fontId="10" fillId="2" borderId="1" xfId="5" applyFont="1" applyFill="1" applyBorder="1" applyAlignment="1" applyProtection="1">
      <alignment horizontal="center" vertical="center"/>
    </xf>
    <xf numFmtId="166" fontId="10" fillId="2" borderId="1" xfId="5" applyNumberFormat="1" applyFont="1" applyFill="1" applyBorder="1" applyAlignment="1" applyProtection="1">
      <alignment horizontal="center" vertical="center"/>
    </xf>
    <xf numFmtId="2" fontId="10" fillId="2" borderId="1" xfId="5" applyNumberFormat="1" applyFont="1" applyFill="1" applyBorder="1" applyAlignment="1" applyProtection="1">
      <alignment horizontal="center" vertical="center"/>
    </xf>
    <xf numFmtId="167" fontId="0" fillId="2" borderId="1" xfId="0" applyNumberFormat="1" applyFont="1" applyFill="1" applyBorder="1" applyAlignment="1" applyProtection="1">
      <alignment horizontal="center" vertical="center"/>
    </xf>
    <xf numFmtId="0" fontId="9" fillId="0" borderId="0" xfId="1" applyFont="1" applyFill="1" applyBorder="1" applyProtection="1"/>
    <xf numFmtId="2" fontId="0" fillId="0" borderId="0" xfId="1" applyNumberFormat="1" applyFont="1" applyFill="1" applyProtection="1"/>
    <xf numFmtId="2" fontId="0" fillId="0" borderId="0" xfId="1" applyNumberFormat="1" applyFont="1" applyFill="1" applyBorder="1" applyProtection="1"/>
    <xf numFmtId="0" fontId="0" fillId="0" borderId="0" xfId="1" applyFont="1" applyFill="1" applyBorder="1" applyAlignment="1" applyProtection="1">
      <alignment horizontal="left"/>
    </xf>
    <xf numFmtId="1" fontId="0" fillId="0" borderId="0" xfId="1" applyNumberFormat="1" applyFont="1" applyFill="1" applyProtection="1"/>
    <xf numFmtId="0" fontId="12" fillId="0" borderId="0" xfId="7" applyFont="1" applyFill="1" applyBorder="1" applyAlignment="1" applyProtection="1">
      <alignment horizontal="center" wrapText="1"/>
    </xf>
    <xf numFmtId="0" fontId="10" fillId="0" borderId="0" xfId="7" applyFont="1" applyFill="1" applyBorder="1" applyAlignment="1" applyProtection="1"/>
    <xf numFmtId="0" fontId="12" fillId="0" borderId="0" xfId="7" applyFont="1" applyFill="1" applyBorder="1" applyAlignment="1" applyProtection="1">
      <alignment horizontal="center"/>
    </xf>
    <xf numFmtId="2" fontId="0"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vertical="center" wrapText="1"/>
    </xf>
    <xf numFmtId="0" fontId="0" fillId="0" borderId="0" xfId="1" applyFont="1" applyFill="1" applyBorder="1" applyAlignment="1" applyProtection="1">
      <alignment wrapText="1"/>
    </xf>
    <xf numFmtId="0" fontId="0" fillId="0" borderId="0" xfId="1" applyFont="1" applyFill="1" applyBorder="1" applyAlignment="1" applyProtection="1"/>
    <xf numFmtId="0" fontId="20" fillId="0" borderId="0" xfId="1" applyFont="1" applyFill="1" applyBorder="1" applyAlignment="1" applyProtection="1">
      <alignment wrapText="1"/>
    </xf>
    <xf numFmtId="0" fontId="9" fillId="0" borderId="0" xfId="1" applyFont="1" applyFill="1" applyBorder="1" applyAlignment="1" applyProtection="1">
      <alignment horizontal="left" wrapText="1"/>
    </xf>
    <xf numFmtId="2" fontId="8" fillId="2" borderId="1" xfId="5" applyNumberFormat="1" applyFont="1" applyFill="1" applyBorder="1" applyAlignment="1" applyProtection="1">
      <alignment horizontal="center" vertical="center"/>
    </xf>
    <xf numFmtId="0" fontId="9" fillId="0" borderId="0" xfId="0" applyFont="1" applyAlignment="1" applyProtection="1">
      <alignment horizontal="left" vertical="center"/>
    </xf>
    <xf numFmtId="0" fontId="9" fillId="0" borderId="0" xfId="0" applyFont="1" applyAlignment="1" applyProtection="1">
      <alignment horizontal="center" vertical="center"/>
    </xf>
    <xf numFmtId="0" fontId="0" fillId="0" borderId="0" xfId="0" applyProtection="1"/>
    <xf numFmtId="9" fontId="0" fillId="0" borderId="0" xfId="0" applyNumberFormat="1" applyFont="1" applyAlignment="1" applyProtection="1">
      <alignment horizontal="center" vertical="center"/>
    </xf>
    <xf numFmtId="0" fontId="16" fillId="0" borderId="0" xfId="10" applyFont="1" applyProtection="1"/>
    <xf numFmtId="170" fontId="10" fillId="7" borderId="1" xfId="11" applyNumberFormat="1" applyFont="1" applyFill="1" applyBorder="1" applyAlignment="1" applyProtection="1">
      <alignment horizontal="center"/>
    </xf>
    <xf numFmtId="44" fontId="9" fillId="6" borderId="1" xfId="12" quotePrefix="1" applyFont="1" applyFill="1" applyBorder="1" applyAlignment="1" applyProtection="1">
      <alignment horizontal="center" vertical="center"/>
    </xf>
    <xf numFmtId="0" fontId="19" fillId="0" borderId="0" xfId="5" applyFont="1" applyFill="1" applyBorder="1" applyAlignment="1" applyProtection="1"/>
    <xf numFmtId="0" fontId="9" fillId="0" borderId="1" xfId="0" applyFont="1" applyBorder="1" applyAlignment="1">
      <alignment horizontal="center" vertical="center"/>
    </xf>
    <xf numFmtId="0" fontId="9" fillId="0" borderId="1" xfId="0" applyFont="1" applyBorder="1" applyAlignment="1" applyProtection="1">
      <alignment horizontal="center"/>
    </xf>
    <xf numFmtId="164" fontId="9" fillId="7" borderId="1" xfId="0" applyNumberFormat="1" applyFont="1" applyFill="1" applyBorder="1" applyAlignment="1" applyProtection="1">
      <alignment horizontal="center" vertical="center" wrapText="1"/>
      <protection locked="0"/>
    </xf>
    <xf numFmtId="0" fontId="9" fillId="0" borderId="0" xfId="1" applyFont="1"/>
    <xf numFmtId="0" fontId="0" fillId="0" borderId="0" xfId="1" applyFont="1"/>
    <xf numFmtId="0" fontId="0" fillId="0" borderId="0" xfId="1" applyFont="1" applyBorder="1" applyAlignment="1">
      <alignment horizontal="left" vertical="top" wrapText="1"/>
    </xf>
    <xf numFmtId="0" fontId="2" fillId="0" borderId="1" xfId="1" applyFont="1" applyFill="1" applyBorder="1" applyAlignment="1">
      <alignment horizontal="center" vertical="center" wrapText="1"/>
    </xf>
    <xf numFmtId="2" fontId="10" fillId="2" borderId="1" xfId="5" applyNumberFormat="1" applyFont="1" applyFill="1" applyBorder="1" applyAlignment="1" applyProtection="1">
      <alignment horizontal="center" vertical="center" wrapText="1"/>
    </xf>
    <xf numFmtId="0" fontId="0" fillId="0" borderId="0" xfId="0" applyFont="1" applyAlignment="1" applyProtection="1">
      <alignment horizontal="left" vertical="center"/>
    </xf>
    <xf numFmtId="0" fontId="0" fillId="0" borderId="0" xfId="0" applyAlignment="1">
      <alignment horizontal="left"/>
    </xf>
    <xf numFmtId="0" fontId="9" fillId="0" borderId="11" xfId="0" applyFont="1" applyBorder="1" applyAlignment="1" applyProtection="1">
      <alignment vertical="center"/>
      <protection locked="0"/>
    </xf>
    <xf numFmtId="0" fontId="9" fillId="0" borderId="11" xfId="0" applyFont="1" applyBorder="1" applyAlignment="1" applyProtection="1">
      <alignment vertical="center"/>
    </xf>
    <xf numFmtId="0" fontId="9" fillId="0" borderId="0" xfId="0" applyFont="1" applyBorder="1" applyAlignment="1" applyProtection="1">
      <alignment vertical="center"/>
    </xf>
    <xf numFmtId="0" fontId="9" fillId="0" borderId="1" xfId="0" applyFont="1" applyBorder="1" applyAlignment="1">
      <alignment vertical="center"/>
    </xf>
    <xf numFmtId="165" fontId="9" fillId="0" borderId="1" xfId="0" applyNumberFormat="1" applyFont="1" applyBorder="1" applyAlignment="1" applyProtection="1">
      <alignment horizontal="center" vertical="center" wrapText="1"/>
    </xf>
    <xf numFmtId="0" fontId="0" fillId="0" borderId="0" xfId="0" applyFont="1" applyBorder="1" applyAlignment="1" applyProtection="1">
      <alignment horizontal="center" wrapText="1"/>
    </xf>
    <xf numFmtId="0" fontId="25" fillId="9" borderId="7" xfId="0" applyFont="1" applyFill="1" applyBorder="1" applyAlignment="1" applyProtection="1">
      <alignment horizontal="center" vertical="center"/>
    </xf>
    <xf numFmtId="0" fontId="10" fillId="8" borderId="1" xfId="5" applyFont="1" applyFill="1" applyBorder="1" applyAlignment="1" applyProtection="1">
      <alignment horizontal="center" vertical="center"/>
    </xf>
    <xf numFmtId="1" fontId="0" fillId="2" borderId="1" xfId="4" applyNumberFormat="1" applyFont="1" applyFill="1" applyBorder="1" applyAlignment="1" applyProtection="1">
      <alignment horizontal="center" vertical="center"/>
    </xf>
    <xf numFmtId="0" fontId="0" fillId="0" borderId="1" xfId="0" applyFont="1" applyBorder="1" applyProtection="1"/>
    <xf numFmtId="9" fontId="0" fillId="7" borderId="1" xfId="9" applyFont="1" applyFill="1" applyBorder="1" applyAlignment="1" applyProtection="1">
      <alignment horizontal="center" vertical="center"/>
      <protection locked="0"/>
    </xf>
    <xf numFmtId="9" fontId="9" fillId="7" borderId="1" xfId="9" applyFont="1" applyFill="1" applyBorder="1" applyAlignment="1" applyProtection="1">
      <alignment horizontal="center" vertical="center"/>
      <protection locked="0"/>
    </xf>
    <xf numFmtId="0" fontId="0" fillId="7" borderId="1" xfId="0" applyNumberFormat="1" applyFont="1" applyFill="1" applyBorder="1" applyAlignment="1" applyProtection="1">
      <alignment horizontal="center" vertical="center"/>
      <protection locked="0"/>
    </xf>
    <xf numFmtId="9" fontId="9" fillId="6" borderId="1" xfId="9" applyFont="1" applyFill="1" applyBorder="1" applyAlignment="1" applyProtection="1">
      <alignment horizontal="center" vertical="center"/>
    </xf>
    <xf numFmtId="0" fontId="16" fillId="0" borderId="0" xfId="10" applyFont="1" applyAlignment="1" applyProtection="1">
      <alignment horizontal="center"/>
    </xf>
    <xf numFmtId="0" fontId="0" fillId="0" borderId="0" xfId="0" applyFont="1" applyAlignment="1" applyProtection="1">
      <alignment horizontal="center"/>
    </xf>
    <xf numFmtId="0" fontId="10" fillId="7" borderId="1" xfId="5" applyNumberFormat="1" applyFont="1" applyFill="1" applyBorder="1" applyAlignment="1" applyProtection="1">
      <alignment horizontal="center" vertical="center"/>
      <protection locked="0"/>
    </xf>
    <xf numFmtId="0" fontId="10" fillId="7" borderId="5" xfId="5" applyNumberFormat="1" applyFont="1" applyFill="1" applyBorder="1" applyAlignment="1" applyProtection="1">
      <alignment horizontal="center" vertical="center"/>
      <protection locked="0"/>
    </xf>
    <xf numFmtId="166" fontId="10" fillId="7" borderId="1" xfId="5" applyNumberFormat="1" applyFont="1" applyFill="1" applyBorder="1" applyAlignment="1" applyProtection="1">
      <alignment vertical="center"/>
      <protection locked="0"/>
    </xf>
    <xf numFmtId="9" fontId="10" fillId="7" borderId="1" xfId="9" applyFont="1" applyFill="1" applyBorder="1" applyAlignment="1" applyProtection="1">
      <alignment horizontal="center" vertical="center"/>
      <protection locked="0"/>
    </xf>
    <xf numFmtId="0" fontId="0" fillId="2" borderId="1" xfId="1" applyNumberFormat="1" applyFont="1" applyFill="1" applyBorder="1" applyAlignment="1" applyProtection="1">
      <alignment horizontal="center" vertical="center"/>
    </xf>
    <xf numFmtId="0" fontId="0" fillId="7" borderId="1" xfId="0" applyFill="1" applyBorder="1" applyAlignment="1" applyProtection="1">
      <alignment horizontal="center" vertical="center"/>
      <protection locked="0"/>
    </xf>
    <xf numFmtId="0" fontId="0" fillId="7" borderId="1" xfId="0" applyFill="1" applyBorder="1" applyAlignment="1" applyProtection="1">
      <alignment vertical="center"/>
      <protection locked="0"/>
    </xf>
    <xf numFmtId="0" fontId="10" fillId="0" borderId="0" xfId="13" applyFont="1" applyFill="1" applyBorder="1" applyAlignment="1" applyProtection="1">
      <alignment horizontal="left"/>
      <protection locked="0"/>
    </xf>
    <xf numFmtId="0" fontId="0" fillId="0" borderId="0" xfId="0" applyFont="1" applyFill="1" applyProtection="1">
      <protection locked="0"/>
    </xf>
    <xf numFmtId="0" fontId="0" fillId="8" borderId="0" xfId="0" applyFont="1" applyFill="1" applyProtection="1">
      <protection locked="0"/>
    </xf>
    <xf numFmtId="0" fontId="0" fillId="8" borderId="0" xfId="0" applyFont="1" applyFill="1" applyBorder="1" applyProtection="1"/>
    <xf numFmtId="0" fontId="0" fillId="0" borderId="24" xfId="0" applyFont="1" applyFill="1" applyBorder="1" applyProtection="1">
      <protection locked="0"/>
    </xf>
    <xf numFmtId="0" fontId="0" fillId="0" borderId="25" xfId="0" applyFont="1" applyFill="1" applyBorder="1" applyProtection="1">
      <protection locked="0"/>
    </xf>
    <xf numFmtId="0" fontId="0" fillId="0" borderId="25" xfId="0" applyFont="1" applyFill="1" applyBorder="1" applyProtection="1"/>
    <xf numFmtId="0" fontId="0" fillId="0" borderId="26" xfId="0" applyFont="1" applyFill="1" applyBorder="1" applyProtection="1">
      <protection locked="0"/>
    </xf>
    <xf numFmtId="0" fontId="0" fillId="8" borderId="26" xfId="0" applyFont="1" applyFill="1" applyBorder="1" applyProtection="1">
      <protection locked="0"/>
    </xf>
    <xf numFmtId="0" fontId="0" fillId="8" borderId="0" xfId="0" applyFont="1" applyFill="1" applyBorder="1" applyProtection="1">
      <protection locked="0"/>
    </xf>
    <xf numFmtId="0" fontId="8" fillId="0" borderId="0" xfId="0" applyFont="1" applyAlignment="1" applyProtection="1">
      <alignment horizontal="right"/>
    </xf>
    <xf numFmtId="0" fontId="0" fillId="10" borderId="0" xfId="0" applyFill="1"/>
    <xf numFmtId="166" fontId="0" fillId="2" borderId="1" xfId="1" applyNumberFormat="1" applyFont="1" applyFill="1" applyBorder="1" applyAlignment="1" applyProtection="1">
      <alignment horizontal="center"/>
    </xf>
    <xf numFmtId="166" fontId="10" fillId="3" borderId="1" xfId="5" applyNumberFormat="1" applyFont="1" applyFill="1" applyBorder="1" applyAlignment="1" applyProtection="1">
      <alignment horizontal="center" vertical="center" wrapText="1"/>
    </xf>
    <xf numFmtId="2" fontId="10" fillId="8" borderId="1" xfId="5" applyNumberFormat="1" applyFont="1" applyFill="1" applyBorder="1" applyAlignment="1" applyProtection="1">
      <alignment horizontal="center" vertical="center"/>
    </xf>
    <xf numFmtId="166" fontId="10" fillId="8" borderId="1" xfId="5" applyNumberFormat="1" applyFont="1" applyFill="1" applyBorder="1" applyAlignment="1" applyProtection="1">
      <alignment horizontal="center" vertical="center" wrapText="1"/>
    </xf>
    <xf numFmtId="167" fontId="0" fillId="7" borderId="16" xfId="0" applyNumberFormat="1" applyFont="1" applyFill="1" applyBorder="1" applyAlignment="1" applyProtection="1">
      <alignment horizontal="center" vertical="center"/>
      <protection locked="0"/>
    </xf>
    <xf numFmtId="167" fontId="9" fillId="6" borderId="27" xfId="0" applyNumberFormat="1" applyFont="1" applyFill="1" applyBorder="1" applyAlignment="1" applyProtection="1">
      <alignment horizontal="center" vertical="center"/>
    </xf>
    <xf numFmtId="0" fontId="0" fillId="0" borderId="25" xfId="0" applyFont="1" applyBorder="1" applyAlignment="1" applyProtection="1">
      <alignment vertical="center"/>
      <protection locked="0"/>
    </xf>
    <xf numFmtId="0" fontId="0" fillId="0" borderId="25" xfId="0" applyFont="1" applyBorder="1" applyAlignment="1" applyProtection="1">
      <alignment vertical="center"/>
    </xf>
    <xf numFmtId="167" fontId="0" fillId="7" borderId="6" xfId="0" applyNumberFormat="1" applyFont="1" applyFill="1" applyBorder="1" applyAlignment="1" applyProtection="1">
      <alignment horizontal="center" vertical="center"/>
      <protection locked="0"/>
    </xf>
    <xf numFmtId="167" fontId="0" fillId="7" borderId="36" xfId="0" applyNumberFormat="1" applyFont="1" applyFill="1" applyBorder="1" applyAlignment="1" applyProtection="1">
      <alignment horizontal="center" vertical="center"/>
      <protection locked="0"/>
    </xf>
    <xf numFmtId="167" fontId="0" fillId="7" borderId="38" xfId="0" applyNumberFormat="1" applyFont="1" applyFill="1" applyBorder="1" applyAlignment="1" applyProtection="1">
      <alignment horizontal="center" vertical="center"/>
      <protection locked="0"/>
    </xf>
    <xf numFmtId="167" fontId="9" fillId="6" borderId="39" xfId="0" applyNumberFormat="1" applyFont="1" applyFill="1" applyBorder="1" applyAlignment="1" applyProtection="1">
      <alignment horizontal="center" vertical="center"/>
    </xf>
    <xf numFmtId="0" fontId="9" fillId="6" borderId="1" xfId="0" applyFont="1" applyFill="1" applyBorder="1" applyAlignment="1">
      <alignment horizontal="center" vertical="top" wrapText="1"/>
    </xf>
    <xf numFmtId="0" fontId="9" fillId="6" borderId="40" xfId="0" applyFont="1" applyFill="1" applyBorder="1" applyAlignment="1">
      <alignment horizontal="center" vertical="top" wrapText="1"/>
    </xf>
    <xf numFmtId="0" fontId="9" fillId="6" borderId="3" xfId="0" applyFont="1" applyFill="1" applyBorder="1" applyAlignment="1">
      <alignment horizontal="center" vertical="top" wrapText="1"/>
    </xf>
    <xf numFmtId="49" fontId="9" fillId="6" borderId="1" xfId="0" applyNumberFormat="1" applyFont="1" applyFill="1" applyBorder="1" applyAlignment="1">
      <alignment horizontal="center" vertical="top" wrapText="1"/>
    </xf>
    <xf numFmtId="0" fontId="0" fillId="12" borderId="1" xfId="0" applyFill="1" applyBorder="1" applyAlignment="1">
      <alignment horizontal="center"/>
    </xf>
    <xf numFmtId="0" fontId="0" fillId="12" borderId="4" xfId="0" applyFill="1" applyBorder="1"/>
    <xf numFmtId="14" fontId="0" fillId="12" borderId="40" xfId="0" applyNumberFormat="1" applyFill="1" applyBorder="1" applyAlignment="1">
      <alignment horizontal="center"/>
    </xf>
    <xf numFmtId="0" fontId="0" fillId="12" borderId="3" xfId="0" applyFill="1" applyBorder="1" applyAlignment="1">
      <alignment horizontal="center" vertical="center"/>
    </xf>
    <xf numFmtId="0" fontId="0" fillId="12" borderId="1" xfId="0" applyFill="1" applyBorder="1"/>
    <xf numFmtId="0" fontId="0" fillId="12" borderId="1" xfId="0" applyFill="1" applyBorder="1" applyAlignment="1">
      <alignment wrapText="1"/>
    </xf>
    <xf numFmtId="0" fontId="9" fillId="10" borderId="0" xfId="0" applyFont="1" applyFill="1"/>
    <xf numFmtId="0" fontId="15" fillId="10" borderId="0" xfId="0" applyFont="1" applyFill="1"/>
    <xf numFmtId="0" fontId="6" fillId="0" borderId="0" xfId="6" applyAlignment="1" applyProtection="1">
      <alignment vertical="top"/>
    </xf>
    <xf numFmtId="0" fontId="0" fillId="0" borderId="0" xfId="0" applyAlignment="1">
      <alignment horizontal="center"/>
    </xf>
    <xf numFmtId="0" fontId="0" fillId="0" borderId="1" xfId="0" applyFont="1" applyBorder="1" applyAlignment="1" applyProtection="1">
      <alignment horizontal="center" vertical="center" wrapText="1"/>
    </xf>
    <xf numFmtId="0" fontId="0" fillId="0" borderId="1" xfId="0" applyFont="1" applyBorder="1" applyAlignment="1" applyProtection="1">
      <alignment horizontal="center" vertical="center"/>
    </xf>
    <xf numFmtId="0" fontId="9" fillId="0" borderId="1" xfId="0" applyFont="1" applyBorder="1" applyAlignment="1" applyProtection="1">
      <alignment horizontal="center" vertical="center"/>
    </xf>
    <xf numFmtId="0" fontId="0" fillId="0" borderId="0" xfId="0" applyFont="1" applyAlignment="1" applyProtection="1">
      <alignment horizontal="center"/>
    </xf>
    <xf numFmtId="0" fontId="0" fillId="0" borderId="0" xfId="0" applyFont="1" applyAlignment="1">
      <alignment horizontal="center"/>
    </xf>
    <xf numFmtId="0" fontId="2" fillId="0" borderId="3" xfId="1" applyFont="1" applyFill="1" applyBorder="1" applyAlignment="1">
      <alignment horizontal="center" vertical="center" wrapText="1"/>
    </xf>
    <xf numFmtId="167" fontId="0" fillId="7" borderId="10" xfId="0" applyNumberFormat="1" applyFont="1" applyFill="1" applyBorder="1" applyAlignment="1" applyProtection="1">
      <alignment horizontal="center" vertical="center"/>
      <protection locked="0"/>
    </xf>
    <xf numFmtId="167" fontId="0" fillId="7" borderId="19" xfId="0" applyNumberFormat="1" applyFont="1" applyFill="1" applyBorder="1" applyAlignment="1" applyProtection="1">
      <alignment horizontal="center" vertical="center"/>
      <protection locked="0"/>
    </xf>
    <xf numFmtId="167" fontId="0" fillId="13" borderId="1" xfId="0" applyNumberFormat="1" applyFont="1" applyFill="1" applyBorder="1" applyAlignment="1" applyProtection="1">
      <alignment horizontal="center" vertical="center"/>
    </xf>
    <xf numFmtId="44" fontId="9" fillId="14" borderId="1" xfId="12" quotePrefix="1" applyFont="1" applyFill="1" applyBorder="1" applyAlignment="1" applyProtection="1">
      <alignment horizontal="center" vertical="center"/>
    </xf>
    <xf numFmtId="0" fontId="6" fillId="11" borderId="0" xfId="6" applyFill="1" applyBorder="1" applyAlignment="1" applyProtection="1">
      <alignment horizontal="left" vertical="center"/>
    </xf>
    <xf numFmtId="0" fontId="27" fillId="11" borderId="0" xfId="0" applyFont="1" applyFill="1" applyBorder="1" applyAlignment="1">
      <alignment horizontal="left" vertical="center"/>
    </xf>
    <xf numFmtId="0" fontId="27" fillId="11" borderId="0" xfId="0" applyFont="1" applyFill="1" applyAlignment="1">
      <alignment horizontal="left" vertical="center"/>
    </xf>
    <xf numFmtId="0" fontId="26" fillId="11" borderId="32" xfId="0" applyFont="1" applyFill="1" applyBorder="1" applyAlignment="1">
      <alignment horizontal="left" vertical="center"/>
    </xf>
    <xf numFmtId="0" fontId="26" fillId="11" borderId="0" xfId="0" applyFont="1" applyFill="1" applyBorder="1" applyAlignment="1">
      <alignment horizontal="left" vertical="center"/>
    </xf>
    <xf numFmtId="0" fontId="26" fillId="11" borderId="33" xfId="0" applyFont="1" applyFill="1" applyBorder="1" applyAlignment="1">
      <alignment horizontal="left" vertical="center"/>
    </xf>
    <xf numFmtId="0" fontId="14" fillId="11" borderId="34" xfId="0" applyFont="1" applyFill="1" applyBorder="1" applyAlignment="1">
      <alignment horizontal="left" vertical="top" wrapText="1"/>
    </xf>
    <xf numFmtId="0" fontId="14" fillId="11" borderId="34" xfId="0" applyFont="1" applyFill="1" applyBorder="1" applyAlignment="1">
      <alignment horizontal="left" vertical="top"/>
    </xf>
    <xf numFmtId="0" fontId="14" fillId="11" borderId="0" xfId="0" applyFont="1" applyFill="1" applyBorder="1" applyAlignment="1">
      <alignment horizontal="left" vertical="top"/>
    </xf>
    <xf numFmtId="14" fontId="27" fillId="11" borderId="34" xfId="0" applyNumberFormat="1" applyFont="1" applyFill="1" applyBorder="1" applyAlignment="1">
      <alignment horizontal="center" vertical="top" wrapText="1"/>
    </xf>
    <xf numFmtId="0" fontId="27" fillId="11" borderId="34" xfId="0" applyFont="1" applyFill="1" applyBorder="1" applyAlignment="1">
      <alignment horizontal="center" vertical="top"/>
    </xf>
    <xf numFmtId="0" fontId="27" fillId="11" borderId="0" xfId="0" applyFont="1" applyFill="1" applyBorder="1" applyAlignment="1">
      <alignment horizontal="center" vertical="top"/>
    </xf>
    <xf numFmtId="0" fontId="14" fillId="11" borderId="34" xfId="0" applyFont="1" applyFill="1" applyBorder="1" applyAlignment="1">
      <alignment horizontal="left" vertical="center"/>
    </xf>
    <xf numFmtId="0" fontId="14" fillId="11" borderId="0" xfId="0" applyFont="1" applyFill="1" applyBorder="1" applyAlignment="1">
      <alignment horizontal="left" vertical="center"/>
    </xf>
    <xf numFmtId="0" fontId="27" fillId="11" borderId="34" xfId="0" applyFont="1" applyFill="1" applyBorder="1" applyAlignment="1">
      <alignment horizontal="left" vertical="center"/>
    </xf>
    <xf numFmtId="0" fontId="14" fillId="11" borderId="0" xfId="0" applyFont="1" applyFill="1" applyAlignment="1">
      <alignment horizontal="left" vertical="center"/>
    </xf>
    <xf numFmtId="0" fontId="9" fillId="6" borderId="1" xfId="16" applyFont="1" applyFill="1" applyBorder="1" applyAlignment="1">
      <alignment horizontal="center"/>
    </xf>
    <xf numFmtId="0" fontId="9" fillId="6" borderId="40" xfId="16" applyFont="1" applyFill="1" applyBorder="1" applyAlignment="1">
      <alignment horizontal="center"/>
    </xf>
    <xf numFmtId="0" fontId="9" fillId="6" borderId="3" xfId="16" applyFont="1" applyFill="1" applyBorder="1" applyAlignment="1">
      <alignment horizontal="center"/>
    </xf>
    <xf numFmtId="0" fontId="0" fillId="0" borderId="0" xfId="0" applyAlignment="1">
      <alignment horizontal="center"/>
    </xf>
    <xf numFmtId="0" fontId="2" fillId="0" borderId="23"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0" fillId="0" borderId="1" xfId="0" applyFont="1" applyBorder="1" applyAlignment="1" applyProtection="1">
      <alignment horizontal="center" vertical="center" wrapText="1"/>
    </xf>
    <xf numFmtId="0" fontId="0" fillId="0" borderId="1" xfId="0" applyFont="1" applyBorder="1" applyAlignment="1" applyProtection="1">
      <alignment horizontal="center" vertical="center"/>
    </xf>
    <xf numFmtId="0" fontId="9" fillId="0" borderId="1" xfId="0" applyFont="1" applyBorder="1" applyAlignment="1" applyProtection="1">
      <alignment horizontal="center" vertical="center"/>
    </xf>
    <xf numFmtId="0" fontId="0" fillId="0" borderId="0" xfId="0" applyFont="1" applyAlignment="1" applyProtection="1">
      <alignment horizontal="center"/>
    </xf>
    <xf numFmtId="0" fontId="0" fillId="0" borderId="1" xfId="0" quotePrefix="1" applyFont="1" applyBorder="1" applyAlignment="1" applyProtection="1">
      <alignment horizontal="center" vertical="center" wrapText="1"/>
    </xf>
    <xf numFmtId="166" fontId="10" fillId="7" borderId="4" xfId="5" applyNumberFormat="1" applyFont="1" applyFill="1" applyBorder="1" applyAlignment="1" applyProtection="1">
      <alignment horizontal="center" vertical="center" wrapText="1"/>
      <protection locked="0"/>
    </xf>
    <xf numFmtId="166" fontId="10" fillId="7" borderId="5" xfId="5" applyNumberFormat="1" applyFont="1" applyFill="1" applyBorder="1" applyAlignment="1" applyProtection="1">
      <alignment horizontal="center" vertical="center" wrapText="1"/>
      <protection locked="0"/>
    </xf>
    <xf numFmtId="166" fontId="10" fillId="7" borderId="3" xfId="5" applyNumberFormat="1" applyFont="1" applyFill="1" applyBorder="1" applyAlignment="1" applyProtection="1">
      <alignment horizontal="center" vertical="center" wrapText="1"/>
      <protection locked="0"/>
    </xf>
    <xf numFmtId="0" fontId="0" fillId="0" borderId="0" xfId="0" applyFont="1" applyAlignment="1">
      <alignment horizontal="center"/>
    </xf>
    <xf numFmtId="166" fontId="10" fillId="7" borderId="1" xfId="5" applyNumberFormat="1" applyFont="1" applyFill="1" applyBorder="1" applyAlignment="1" applyProtection="1">
      <alignment horizontal="center" vertical="center" wrapText="1"/>
      <protection locked="0"/>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0" fillId="0" borderId="0" xfId="1" applyFont="1" applyFill="1" applyBorder="1" applyAlignment="1" applyProtection="1">
      <alignment horizontal="center" wrapText="1"/>
    </xf>
    <xf numFmtId="0" fontId="20" fillId="0" borderId="0" xfId="1" applyFont="1" applyFill="1" applyBorder="1" applyAlignment="1" applyProtection="1">
      <alignment horizontal="center" vertical="top" wrapText="1"/>
    </xf>
    <xf numFmtId="0" fontId="0" fillId="0" borderId="0" xfId="1" applyFont="1" applyFill="1" applyBorder="1" applyAlignment="1" applyProtection="1">
      <alignment horizontal="center" vertical="top" wrapText="1"/>
    </xf>
    <xf numFmtId="0" fontId="0" fillId="0" borderId="1" xfId="1" applyFont="1" applyFill="1" applyBorder="1" applyAlignment="1" applyProtection="1">
      <alignment horizontal="center" vertical="center" wrapText="1"/>
    </xf>
    <xf numFmtId="0" fontId="0" fillId="0" borderId="1" xfId="0" applyBorder="1" applyAlignment="1">
      <alignment horizontal="center"/>
    </xf>
    <xf numFmtId="0" fontId="9" fillId="5" borderId="16" xfId="0" applyFont="1" applyFill="1" applyBorder="1" applyAlignment="1" applyProtection="1">
      <alignment horizontal="center" vertical="center" textRotation="90" wrapText="1"/>
    </xf>
    <xf numFmtId="0" fontId="9" fillId="5" borderId="20" xfId="0" applyFont="1" applyFill="1" applyBorder="1" applyAlignment="1" applyProtection="1">
      <alignment horizontal="center" vertical="center" textRotation="90" wrapText="1"/>
    </xf>
    <xf numFmtId="3" fontId="9" fillId="0" borderId="7" xfId="0" applyNumberFormat="1" applyFont="1" applyFill="1" applyBorder="1" applyAlignment="1" applyProtection="1">
      <alignment horizontal="center"/>
    </xf>
    <xf numFmtId="0" fontId="9" fillId="0" borderId="1" xfId="0" applyFont="1" applyFill="1" applyBorder="1" applyAlignment="1" applyProtection="1">
      <alignment horizontal="center" vertical="center"/>
    </xf>
    <xf numFmtId="0" fontId="9" fillId="4" borderId="1" xfId="0" applyFont="1" applyFill="1" applyBorder="1" applyAlignment="1" applyProtection="1">
      <alignment horizontal="center"/>
    </xf>
    <xf numFmtId="167" fontId="0" fillId="7" borderId="21" xfId="0" applyNumberFormat="1" applyFont="1" applyFill="1" applyBorder="1" applyAlignment="1" applyProtection="1">
      <alignment horizontal="center" vertical="center"/>
      <protection locked="0"/>
    </xf>
    <xf numFmtId="167" fontId="0" fillId="7" borderId="18" xfId="0" applyNumberFormat="1" applyFont="1" applyFill="1" applyBorder="1" applyAlignment="1" applyProtection="1">
      <alignment horizontal="center" vertical="center"/>
      <protection locked="0"/>
    </xf>
    <xf numFmtId="167" fontId="0" fillId="7" borderId="2" xfId="0" applyNumberFormat="1" applyFont="1" applyFill="1" applyBorder="1" applyAlignment="1" applyProtection="1">
      <alignment horizontal="center" vertical="center"/>
      <protection locked="0"/>
    </xf>
    <xf numFmtId="167" fontId="0" fillId="7" borderId="22" xfId="0" applyNumberFormat="1" applyFont="1" applyFill="1" applyBorder="1" applyAlignment="1" applyProtection="1">
      <alignment horizontal="center" vertical="center"/>
      <protection locked="0"/>
    </xf>
    <xf numFmtId="167" fontId="0" fillId="7" borderId="0" xfId="0" applyNumberFormat="1" applyFont="1" applyFill="1" applyBorder="1" applyAlignment="1" applyProtection="1">
      <alignment horizontal="center" vertical="center"/>
      <protection locked="0"/>
    </xf>
    <xf numFmtId="167" fontId="0" fillId="7" borderId="10" xfId="0" applyNumberFormat="1" applyFont="1" applyFill="1" applyBorder="1" applyAlignment="1" applyProtection="1">
      <alignment horizontal="center" vertical="center"/>
      <protection locked="0"/>
    </xf>
    <xf numFmtId="167" fontId="0" fillId="7" borderId="23" xfId="0" applyNumberFormat="1" applyFont="1" applyFill="1" applyBorder="1" applyAlignment="1" applyProtection="1">
      <alignment horizontal="center" vertical="center"/>
      <protection locked="0"/>
    </xf>
    <xf numFmtId="167" fontId="0" fillId="7" borderId="14" xfId="0" applyNumberFormat="1" applyFont="1" applyFill="1" applyBorder="1" applyAlignment="1" applyProtection="1">
      <alignment horizontal="center" vertical="center"/>
      <protection locked="0"/>
    </xf>
    <xf numFmtId="167" fontId="0" fillId="7" borderId="19" xfId="0" applyNumberFormat="1"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textRotation="90" wrapText="1"/>
    </xf>
    <xf numFmtId="0" fontId="9" fillId="5" borderId="15" xfId="0" applyFont="1" applyFill="1" applyBorder="1" applyAlignment="1" applyProtection="1">
      <alignment horizontal="center" vertical="center" textRotation="90" wrapText="1"/>
    </xf>
    <xf numFmtId="0" fontId="9" fillId="5" borderId="29" xfId="0" applyFont="1" applyFill="1" applyBorder="1" applyAlignment="1" applyProtection="1">
      <alignment horizontal="center" vertical="center" textRotation="90" wrapText="1"/>
    </xf>
    <xf numFmtId="0" fontId="9" fillId="5" borderId="30" xfId="0" applyFont="1" applyFill="1" applyBorder="1" applyAlignment="1" applyProtection="1">
      <alignment horizontal="center" vertical="center" textRotation="90" wrapText="1"/>
    </xf>
    <xf numFmtId="0" fontId="9" fillId="5" borderId="31" xfId="0" applyFont="1" applyFill="1" applyBorder="1" applyAlignment="1" applyProtection="1">
      <alignment horizontal="center" vertical="center" textRotation="90" wrapText="1"/>
    </xf>
    <xf numFmtId="0" fontId="9" fillId="5" borderId="35" xfId="0" applyFont="1" applyFill="1" applyBorder="1" applyAlignment="1" applyProtection="1">
      <alignment horizontal="center" vertical="center" textRotation="90" wrapText="1"/>
    </xf>
    <xf numFmtId="0" fontId="9" fillId="5" borderId="37" xfId="0" applyFont="1" applyFill="1" applyBorder="1" applyAlignment="1" applyProtection="1">
      <alignment horizontal="center" vertical="center" textRotation="90" wrapText="1"/>
    </xf>
    <xf numFmtId="0" fontId="9" fillId="5" borderId="13" xfId="0" applyFont="1" applyFill="1" applyBorder="1" applyAlignment="1" applyProtection="1">
      <alignment horizontal="center" vertical="center" textRotation="90" wrapText="1"/>
    </xf>
  </cellXfs>
  <cellStyles count="17">
    <cellStyle name="%" xfId="11" xr:uid="{00000000-0005-0000-0000-000000000000}"/>
    <cellStyle name="% 100" xfId="5" xr:uid="{00000000-0005-0000-0000-000001000000}"/>
    <cellStyle name="% 114" xfId="14" xr:uid="{00000000-0005-0000-0000-000002000000}"/>
    <cellStyle name="=C:\WINNT\SYSTEM32\COMMAND.COM 6" xfId="7" xr:uid="{00000000-0005-0000-0000-000003000000}"/>
    <cellStyle name="Comma 10" xfId="8" xr:uid="{00000000-0005-0000-0000-000004000000}"/>
    <cellStyle name="Comma 2" xfId="3" xr:uid="{00000000-0005-0000-0000-000005000000}"/>
    <cellStyle name="Currency" xfId="12" builtinId="4"/>
    <cellStyle name="Currency 2" xfId="4" xr:uid="{00000000-0005-0000-0000-000007000000}"/>
    <cellStyle name="Hyperlink" xfId="6" builtinId="8"/>
    <cellStyle name="Normal" xfId="0" builtinId="0"/>
    <cellStyle name="Normal 10 2 2 2 2" xfId="15" xr:uid="{00000000-0005-0000-0000-00000A000000}"/>
    <cellStyle name="Normal 11 28 2" xfId="10" xr:uid="{00000000-0005-0000-0000-00000B000000}"/>
    <cellStyle name="Normal 11 28 2 2" xfId="16" xr:uid="{00000000-0005-0000-0000-00000C000000}"/>
    <cellStyle name="Normal 2" xfId="1" xr:uid="{00000000-0005-0000-0000-00000D000000}"/>
    <cellStyle name="Normal_NGT CAPEX NTS capex HBPQ" xfId="13" xr:uid="{00000000-0005-0000-0000-00000E000000}"/>
    <cellStyle name="Percent" xfId="9" builtinId="5"/>
    <cellStyle name="Percent 2" xfId="2" xr:uid="{00000000-0005-0000-0000-000010000000}"/>
  </cellStyles>
  <dxfs count="3">
    <dxf>
      <fill>
        <patternFill>
          <bgColor theme="1" tint="0.499984740745262"/>
        </patternFill>
      </fill>
    </dxf>
    <dxf>
      <font>
        <strike val="0"/>
        <color theme="2" tint="-0.24994659260841701"/>
      </font>
    </dxf>
    <dxf>
      <font>
        <strike val="0"/>
        <color theme="2" tint="-0.24994659260841701"/>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20086</xdr:colOff>
      <xdr:row>4</xdr:row>
      <xdr:rowOff>90710</xdr:rowOff>
    </xdr:to>
    <xdr:pic>
      <xdr:nvPicPr>
        <xdr:cNvPr id="2" name="Picture 1" descr="Ofgem Logo" title="Ofgem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15686" cy="7193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187054</xdr:colOff>
      <xdr:row>1</xdr:row>
      <xdr:rowOff>2184</xdr:rowOff>
    </xdr:to>
    <xdr:pic>
      <xdr:nvPicPr>
        <xdr:cNvPr id="2" name="Picture 1" descr="Ofgem Logo" title="Ofgem Logo">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55244"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209550</xdr:colOff>
      <xdr:row>0</xdr:row>
      <xdr:rowOff>0</xdr:rowOff>
    </xdr:from>
    <xdr:ext cx="2790079" cy="721851"/>
    <xdr:pic>
      <xdr:nvPicPr>
        <xdr:cNvPr id="2" name="Picture 1" descr="Ofgem Logo" title="Ofgem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0"/>
          <a:ext cx="2790079" cy="72185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1340162</xdr:colOff>
      <xdr:row>1</xdr:row>
      <xdr:rowOff>2184</xdr:rowOff>
    </xdr:to>
    <xdr:pic>
      <xdr:nvPicPr>
        <xdr:cNvPr id="2" name="Picture 1" descr="Ofgem Logo" title="Ofgem Logo">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80038" cy="7218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669738</xdr:colOff>
      <xdr:row>1</xdr:row>
      <xdr:rowOff>2184</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36194" cy="7165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372774</xdr:colOff>
      <xdr:row>1</xdr:row>
      <xdr:rowOff>3495</xdr:rowOff>
    </xdr:to>
    <xdr:pic>
      <xdr:nvPicPr>
        <xdr:cNvPr id="3" name="Picture 2" descr="Ofgem Logo" title="Ofgem Logo">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94187" cy="716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84256</xdr:colOff>
      <xdr:row>1</xdr:row>
      <xdr:rowOff>2184</xdr:rowOff>
    </xdr:to>
    <xdr:pic>
      <xdr:nvPicPr>
        <xdr:cNvPr id="2" name="Picture 1" descr="Ofgem Logo" title="Ofgem Logo">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12862" cy="7165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837684</xdr:colOff>
      <xdr:row>1</xdr:row>
      <xdr:rowOff>2184</xdr:rowOff>
    </xdr:to>
    <xdr:pic>
      <xdr:nvPicPr>
        <xdr:cNvPr id="2" name="Picture 1" descr="Ofgem Logo" title="Ofgem Logo">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36194" cy="7165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1601</xdr:colOff>
      <xdr:row>1</xdr:row>
      <xdr:rowOff>2184</xdr:rowOff>
    </xdr:to>
    <xdr:pic>
      <xdr:nvPicPr>
        <xdr:cNvPr id="2" name="Picture 1" descr="Ofgem Logo" title="Ofgem Logo">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01950" cy="71655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2320535</xdr:colOff>
      <xdr:row>1</xdr:row>
      <xdr:rowOff>2184</xdr:rowOff>
    </xdr:to>
    <xdr:pic>
      <xdr:nvPicPr>
        <xdr:cNvPr id="2" name="Picture 1" descr="Ofgem Logo" title="Ofgem Logo">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88594" cy="7213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iran.Turner@ofgem.gov.uk"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chris_thompson_uk_nationalgrid_com/Documents/CBA/link%20to%20carbon%20prices" TargetMode="External"/><Relationship Id="rId13" Type="http://schemas.openxmlformats.org/officeDocument/2006/relationships/drawing" Target="../drawings/drawing7.xml"/><Relationship Id="rId3" Type="http://schemas.openxmlformats.org/officeDocument/2006/relationships/hyperlink" Target="https://assets.publishing.service.gov.uk/government/uploads/system/uploads/attachment_data/file/685912/Discount_Factors.xlsx" TargetMode="External"/><Relationship Id="rId7" Type="http://schemas.openxmlformats.org/officeDocument/2006/relationships/hyperlink" Target="http://www.hse.gov.uk/economics/eauappraisal.htm" TargetMode="External"/><Relationship Id="rId12" Type="http://schemas.openxmlformats.org/officeDocument/2006/relationships/printerSettings" Target="../printerSettings/printerSettings6.bin"/><Relationship Id="rId2" Type="http://schemas.openxmlformats.org/officeDocument/2006/relationships/hyperlink" Target="https://assets.publishing.service.gov.uk/government/uploads/system/uploads/attachment_data/file/685903/The_Green_Book.pdf" TargetMode="External"/><Relationship Id="rId1" Type="http://schemas.openxmlformats.org/officeDocument/2006/relationships/hyperlink" Target="https://www.gov.uk/carbon-valuation" TargetMode="External"/><Relationship Id="rId6" Type="http://schemas.openxmlformats.org/officeDocument/2006/relationships/hyperlink" Target="http://www.hse.gov.uk/statistics/cost.htm" TargetMode="External"/><Relationship Id="rId11" Type="http://schemas.openxmlformats.org/officeDocument/2006/relationships/hyperlink" Target="https://assets.publishing.service.gov.uk/government/uploads/system/uploads/attachment_data/file/770576/air-quality-damage-cost-guidance.pdf" TargetMode="External"/><Relationship Id="rId5" Type="http://schemas.openxmlformats.org/officeDocument/2006/relationships/hyperlink" Target="https://assets.publishing.service.gov.uk/government/uploads/system/uploads/attachment_data/file/685912/Discount_Factors.xlsx" TargetMode="External"/><Relationship Id="rId10" Type="http://schemas.openxmlformats.org/officeDocument/2006/relationships/hyperlink" Target="http://www.ghgprotocol.org/sites/default/files/ghgp/Global-Warming-Potential-Values%20%28Feb%2016%202016%29_1.pdf" TargetMode="External"/><Relationship Id="rId4" Type="http://schemas.openxmlformats.org/officeDocument/2006/relationships/hyperlink" Target="https://assets.publishing.service.gov.uk/government/uploads/system/uploads/attachment_data/file/685912/Discount_Factors.xlsx" TargetMode="External"/><Relationship Id="rId9" Type="http://schemas.openxmlformats.org/officeDocument/2006/relationships/hyperlink" Target="https://assets.publishing.service.gov.uk/government/uploads/system/uploads/attachment_data/file/48184/3136-guide-carbon-valuation-methodology.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ons.gov.uk/generator?format=xls&amp;uri=/economy/inflationandpriceindices/timeseries/l522/mm23" TargetMode="External"/><Relationship Id="rId1" Type="http://schemas.openxmlformats.org/officeDocument/2006/relationships/hyperlink" Target="https://www.ons.gov.uk/economy/inflationandpriceindices/timeseries/l522/mm23"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J25"/>
  <sheetViews>
    <sheetView zoomScale="85" zoomScaleNormal="85" workbookViewId="0">
      <selection activeCell="C26" sqref="C26"/>
    </sheetView>
  </sheetViews>
  <sheetFormatPr defaultColWidth="9" defaultRowHeight="12.75"/>
  <cols>
    <col min="1" max="16384" width="9" style="206"/>
  </cols>
  <sheetData>
    <row r="6" spans="1:10" ht="13.5" thickBot="1"/>
    <row r="7" spans="1:10" ht="13.5" thickTop="1">
      <c r="A7" s="246" t="s">
        <v>0</v>
      </c>
      <c r="B7" s="246"/>
      <c r="C7" s="246"/>
      <c r="D7" s="246"/>
      <c r="E7" s="246"/>
      <c r="F7" s="246"/>
      <c r="G7" s="246"/>
      <c r="H7" s="246"/>
      <c r="I7" s="246"/>
      <c r="J7" s="246"/>
    </row>
    <row r="8" spans="1:10">
      <c r="A8" s="247"/>
      <c r="B8" s="247"/>
      <c r="C8" s="247"/>
      <c r="D8" s="247"/>
      <c r="E8" s="247"/>
      <c r="F8" s="247"/>
      <c r="G8" s="247"/>
      <c r="H8" s="247"/>
      <c r="I8" s="247"/>
      <c r="J8" s="247"/>
    </row>
    <row r="9" spans="1:10">
      <c r="A9" s="248"/>
      <c r="B9" s="248"/>
      <c r="C9" s="248"/>
      <c r="D9" s="248"/>
      <c r="E9" s="248"/>
      <c r="F9" s="248"/>
      <c r="G9" s="248"/>
      <c r="H9" s="248"/>
      <c r="I9" s="248"/>
      <c r="J9" s="248"/>
    </row>
    <row r="10" spans="1:10">
      <c r="A10" s="249" t="s">
        <v>1</v>
      </c>
      <c r="B10" s="250"/>
      <c r="C10" s="252">
        <v>43728</v>
      </c>
      <c r="D10" s="253"/>
      <c r="E10" s="255" t="s">
        <v>2</v>
      </c>
      <c r="F10" s="255"/>
      <c r="G10" s="257" t="s">
        <v>3</v>
      </c>
      <c r="H10" s="257"/>
      <c r="I10" s="257"/>
      <c r="J10" s="257"/>
    </row>
    <row r="11" spans="1:10">
      <c r="A11" s="251"/>
      <c r="B11" s="251"/>
      <c r="C11" s="254"/>
      <c r="D11" s="254"/>
      <c r="E11" s="256"/>
      <c r="F11" s="256"/>
      <c r="G11" s="244"/>
      <c r="H11" s="244"/>
      <c r="I11" s="244"/>
      <c r="J11" s="244"/>
    </row>
    <row r="12" spans="1:10">
      <c r="A12" s="251"/>
      <c r="B12" s="251"/>
      <c r="C12" s="254"/>
      <c r="D12" s="254"/>
      <c r="E12" s="256"/>
      <c r="F12" s="256"/>
      <c r="G12" s="244"/>
      <c r="H12" s="244"/>
      <c r="I12" s="244"/>
      <c r="J12" s="244"/>
    </row>
    <row r="13" spans="1:10">
      <c r="A13" s="251"/>
      <c r="B13" s="251"/>
      <c r="C13" s="254"/>
      <c r="D13" s="254"/>
      <c r="E13" s="256"/>
      <c r="F13" s="256"/>
      <c r="G13" s="244"/>
      <c r="H13" s="244"/>
      <c r="I13" s="244"/>
      <c r="J13" s="244"/>
    </row>
    <row r="14" spans="1:10">
      <c r="A14" s="251"/>
      <c r="B14" s="251"/>
      <c r="C14" s="254"/>
      <c r="D14" s="254"/>
      <c r="E14" s="258" t="s">
        <v>4</v>
      </c>
      <c r="F14" s="258"/>
      <c r="G14" s="244" t="s">
        <v>5</v>
      </c>
      <c r="H14" s="244"/>
      <c r="I14" s="244"/>
      <c r="J14" s="244"/>
    </row>
    <row r="15" spans="1:10">
      <c r="A15" s="251"/>
      <c r="B15" s="251"/>
      <c r="C15" s="254"/>
      <c r="D15" s="254"/>
      <c r="E15" s="258"/>
      <c r="F15" s="258"/>
      <c r="G15" s="244"/>
      <c r="H15" s="244"/>
      <c r="I15" s="244"/>
      <c r="J15" s="244"/>
    </row>
    <row r="16" spans="1:10">
      <c r="A16" s="251"/>
      <c r="B16" s="251"/>
      <c r="C16" s="254"/>
      <c r="D16" s="254"/>
      <c r="E16" s="258"/>
      <c r="F16" s="258"/>
      <c r="G16" s="244"/>
      <c r="H16" s="244"/>
      <c r="I16" s="244"/>
      <c r="J16" s="244"/>
    </row>
    <row r="17" spans="1:10">
      <c r="A17" s="251"/>
      <c r="B17" s="251"/>
      <c r="C17" s="254"/>
      <c r="D17" s="254"/>
      <c r="E17" s="258"/>
      <c r="F17" s="258"/>
      <c r="G17" s="244"/>
      <c r="H17" s="244"/>
      <c r="I17" s="244"/>
      <c r="J17" s="244"/>
    </row>
    <row r="18" spans="1:10">
      <c r="A18" s="251"/>
      <c r="B18" s="251"/>
      <c r="C18" s="254"/>
      <c r="D18" s="254"/>
      <c r="E18" s="258" t="s">
        <v>6</v>
      </c>
      <c r="F18" s="258"/>
      <c r="G18" s="244" t="s">
        <v>7</v>
      </c>
      <c r="H18" s="244"/>
      <c r="I18" s="244"/>
      <c r="J18" s="244"/>
    </row>
    <row r="19" spans="1:10">
      <c r="A19" s="251"/>
      <c r="B19" s="251"/>
      <c r="C19" s="254"/>
      <c r="D19" s="254"/>
      <c r="E19" s="258"/>
      <c r="F19" s="258"/>
      <c r="G19" s="244"/>
      <c r="H19" s="244"/>
      <c r="I19" s="244"/>
      <c r="J19" s="244"/>
    </row>
    <row r="20" spans="1:10">
      <c r="A20" s="251"/>
      <c r="B20" s="251"/>
      <c r="C20" s="254"/>
      <c r="D20" s="254"/>
      <c r="E20" s="258"/>
      <c r="F20" s="258"/>
      <c r="G20" s="244"/>
      <c r="H20" s="244"/>
      <c r="I20" s="244"/>
      <c r="J20" s="244"/>
    </row>
    <row r="21" spans="1:10">
      <c r="A21" s="251"/>
      <c r="B21" s="251"/>
      <c r="C21" s="254"/>
      <c r="D21" s="254"/>
      <c r="E21" s="258"/>
      <c r="F21" s="258"/>
      <c r="G21" s="244"/>
      <c r="H21" s="244"/>
      <c r="I21" s="244"/>
      <c r="J21" s="244"/>
    </row>
    <row r="22" spans="1:10">
      <c r="A22" s="251"/>
      <c r="B22" s="251"/>
      <c r="C22" s="254"/>
      <c r="D22" s="254"/>
      <c r="E22" s="258" t="s">
        <v>8</v>
      </c>
      <c r="F22" s="258"/>
      <c r="G22" s="243" t="s">
        <v>9</v>
      </c>
      <c r="H22" s="244"/>
      <c r="I22" s="244"/>
      <c r="J22" s="244"/>
    </row>
    <row r="23" spans="1:10">
      <c r="A23" s="251"/>
      <c r="B23" s="251"/>
      <c r="C23" s="254"/>
      <c r="D23" s="254"/>
      <c r="E23" s="258"/>
      <c r="F23" s="258"/>
      <c r="G23" s="245"/>
      <c r="H23" s="245"/>
      <c r="I23" s="245"/>
      <c r="J23" s="245"/>
    </row>
    <row r="24" spans="1:10">
      <c r="A24" s="251"/>
      <c r="B24" s="251"/>
      <c r="C24" s="254"/>
      <c r="D24" s="254"/>
      <c r="E24" s="258"/>
      <c r="F24" s="258"/>
      <c r="G24" s="245"/>
      <c r="H24" s="245"/>
      <c r="I24" s="245"/>
      <c r="J24" s="245"/>
    </row>
    <row r="25" spans="1:10">
      <c r="A25" s="251"/>
      <c r="B25" s="251"/>
      <c r="C25" s="254"/>
      <c r="D25" s="254"/>
      <c r="E25" s="258"/>
      <c r="F25" s="258"/>
      <c r="G25" s="245"/>
      <c r="H25" s="245"/>
      <c r="I25" s="245"/>
      <c r="J25" s="245"/>
    </row>
  </sheetData>
  <mergeCells count="11">
    <mergeCell ref="G22:J25"/>
    <mergeCell ref="A7:J9"/>
    <mergeCell ref="A10:B25"/>
    <mergeCell ref="C10:D25"/>
    <mergeCell ref="E10:F13"/>
    <mergeCell ref="G10:J13"/>
    <mergeCell ref="E14:F17"/>
    <mergeCell ref="G14:J17"/>
    <mergeCell ref="E18:F21"/>
    <mergeCell ref="G18:J21"/>
    <mergeCell ref="E22:F25"/>
  </mergeCells>
  <hyperlinks>
    <hyperlink ref="G22" r:id="rId1" xr:uid="{00000000-0004-0000-0000-000000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CH263"/>
  <sheetViews>
    <sheetView topLeftCell="A31" zoomScale="80" zoomScaleNormal="80" workbookViewId="0">
      <selection activeCell="A52" sqref="A52:A62"/>
    </sheetView>
  </sheetViews>
  <sheetFormatPr defaultColWidth="9" defaultRowHeight="12.75" outlineLevelRow="1"/>
  <cols>
    <col min="1" max="1" width="33.875" style="4" customWidth="1"/>
    <col min="2" max="3" width="25.125" style="4" customWidth="1"/>
    <col min="4" max="4" width="19.25" style="4" bestFit="1" customWidth="1"/>
    <col min="5" max="5" width="26.875" style="4" customWidth="1"/>
    <col min="6" max="58" width="14.625" style="4" customWidth="1"/>
    <col min="59" max="59" width="14.625" style="4" hidden="1" customWidth="1"/>
    <col min="60" max="86" width="0" style="4" hidden="1" customWidth="1"/>
    <col min="87" max="16384" width="9" style="4"/>
  </cols>
  <sheetData>
    <row r="1" spans="1:7" s="269" customFormat="1" ht="57" customHeight="1"/>
    <row r="2" spans="1:7" s="90" customFormat="1">
      <c r="A2" s="236"/>
      <c r="B2" s="236"/>
      <c r="C2" s="236"/>
      <c r="D2" s="236"/>
      <c r="E2" s="63"/>
      <c r="F2" s="62"/>
      <c r="G2" s="236"/>
    </row>
    <row r="3" spans="1:7">
      <c r="A3" s="236"/>
      <c r="E3" s="64" t="b">
        <v>0</v>
      </c>
      <c r="F3" s="44"/>
    </row>
    <row r="4" spans="1:7" ht="15" outlineLevel="1">
      <c r="A4" s="39" t="s">
        <v>370</v>
      </c>
      <c r="B4" s="18"/>
      <c r="C4" s="18"/>
      <c r="D4" s="18"/>
      <c r="E4" s="64"/>
      <c r="F4" s="44"/>
    </row>
    <row r="5" spans="1:7" ht="13.5" outlineLevel="1" thickBot="1">
      <c r="A5" s="10"/>
      <c r="B5" s="89"/>
      <c r="C5" s="18"/>
      <c r="D5" s="18"/>
      <c r="E5" s="64"/>
      <c r="F5" s="44"/>
    </row>
    <row r="6" spans="1:7" outlineLevel="1">
      <c r="A6" s="88" t="s">
        <v>371</v>
      </c>
      <c r="B6" s="105"/>
      <c r="D6" s="176" t="s">
        <v>372</v>
      </c>
      <c r="E6" s="106"/>
      <c r="F6" s="78" t="s">
        <v>373</v>
      </c>
      <c r="G6" s="44"/>
    </row>
    <row r="7" spans="1:7" outlineLevel="1">
      <c r="A7" s="40" t="s">
        <v>374</v>
      </c>
      <c r="B7" s="106"/>
      <c r="D7" s="41"/>
      <c r="E7" s="18"/>
      <c r="G7" s="44"/>
    </row>
    <row r="8" spans="1:7" outlineLevel="1">
      <c r="A8" s="40" t="s">
        <v>115</v>
      </c>
      <c r="B8" s="164"/>
      <c r="D8" s="176" t="s">
        <v>375</v>
      </c>
      <c r="E8" s="106"/>
      <c r="G8" s="44"/>
    </row>
    <row r="9" spans="1:7" outlineLevel="1">
      <c r="A9" s="40" t="s">
        <v>376</v>
      </c>
      <c r="B9" s="106"/>
      <c r="D9" s="41"/>
      <c r="E9" s="18"/>
      <c r="G9" s="44"/>
    </row>
    <row r="10" spans="1:7" ht="39" outlineLevel="1" thickBot="1">
      <c r="A10" s="97" t="s">
        <v>377</v>
      </c>
      <c r="B10" s="107"/>
      <c r="D10" s="41"/>
      <c r="E10" s="18"/>
      <c r="G10" s="44"/>
    </row>
    <row r="11" spans="1:7" outlineLevel="1">
      <c r="D11" s="41"/>
      <c r="E11" s="18"/>
      <c r="G11" s="44"/>
    </row>
    <row r="12" spans="1:7" outlineLevel="1">
      <c r="A12" s="92" t="s">
        <v>378</v>
      </c>
      <c r="B12" s="184"/>
      <c r="C12" s="4" t="s">
        <v>379</v>
      </c>
      <c r="D12" s="41"/>
      <c r="E12" s="18"/>
      <c r="G12" s="44"/>
    </row>
    <row r="13" spans="1:7" outlineLevel="1">
      <c r="A13" s="43"/>
      <c r="B13" s="18"/>
      <c r="D13" s="18"/>
      <c r="E13" s="18"/>
      <c r="G13" s="44"/>
    </row>
    <row r="14" spans="1:7" outlineLevel="1">
      <c r="A14" s="68" t="s">
        <v>380</v>
      </c>
      <c r="B14" s="69" t="s">
        <v>381</v>
      </c>
      <c r="D14" s="18"/>
      <c r="E14" s="18"/>
      <c r="G14" s="18"/>
    </row>
    <row r="15" spans="1:7" outlineLevel="1">
      <c r="A15" s="53">
        <v>10</v>
      </c>
      <c r="B15" s="54" t="str">
        <f>IFERROR(INDEX($E$186:$BE$186,1,($B$12-2018)+$A15-1),"")</f>
        <v/>
      </c>
      <c r="D15" s="18"/>
      <c r="E15" s="18"/>
      <c r="G15" s="18"/>
    </row>
    <row r="16" spans="1:7" outlineLevel="1">
      <c r="A16" s="53">
        <v>20</v>
      </c>
      <c r="B16" s="54" t="str">
        <f>IFERROR(INDEX($E$186:$BE$186,1,($B$12-2018)+$A16-1),"")</f>
        <v/>
      </c>
      <c r="D16" s="18"/>
      <c r="E16" s="18"/>
      <c r="G16" s="18"/>
    </row>
    <row r="17" spans="1:7" outlineLevel="1">
      <c r="A17" s="53">
        <v>30</v>
      </c>
      <c r="B17" s="54" t="str">
        <f>IFERROR(INDEX($E$186:$BE$186,1,($B$12-2018)+$A17-1),"")</f>
        <v/>
      </c>
      <c r="D17" s="18"/>
      <c r="E17" s="18"/>
      <c r="G17" s="18"/>
    </row>
    <row r="18" spans="1:7" outlineLevel="1">
      <c r="A18" s="53">
        <v>45</v>
      </c>
      <c r="B18" s="54" t="str">
        <f>IFERROR(INDEX($E$186:$BE$186,1,($B$12-2018)+$A18-1),"")</f>
        <v/>
      </c>
      <c r="D18" s="18"/>
      <c r="E18" s="18"/>
      <c r="G18" s="18"/>
    </row>
    <row r="19" spans="1:7" ht="13.5" outlineLevel="1" thickBot="1">
      <c r="A19" s="286"/>
      <c r="B19" s="286"/>
      <c r="D19" s="18"/>
      <c r="E19" s="18"/>
      <c r="G19" s="18"/>
    </row>
    <row r="20" spans="1:7" outlineLevel="1">
      <c r="A20" s="88" t="s">
        <v>382</v>
      </c>
      <c r="B20" s="54">
        <f>SUM(E62:BE62)</f>
        <v>0</v>
      </c>
      <c r="D20" s="18"/>
      <c r="E20" s="18"/>
      <c r="G20" s="18"/>
    </row>
    <row r="21" spans="1:7" ht="13.5" outlineLevel="1" thickBot="1">
      <c r="A21" s="98" t="s">
        <v>33</v>
      </c>
      <c r="B21" s="93">
        <f>BE186</f>
        <v>0</v>
      </c>
      <c r="D21" s="18"/>
      <c r="E21" s="18"/>
      <c r="G21" s="18"/>
    </row>
    <row r="22" spans="1:7" outlineLevel="1">
      <c r="D22" s="18"/>
      <c r="E22" s="18"/>
      <c r="G22" s="18"/>
    </row>
    <row r="23" spans="1:7" outlineLevel="1">
      <c r="A23" s="163" t="s">
        <v>383</v>
      </c>
      <c r="B23" s="183"/>
    </row>
    <row r="24" spans="1:7" outlineLevel="1"/>
    <row r="25" spans="1:7" outlineLevel="1">
      <c r="A25" s="287" t="s">
        <v>384</v>
      </c>
      <c r="B25" s="287"/>
      <c r="C25" s="287"/>
      <c r="D25" s="287"/>
      <c r="E25" s="287"/>
      <c r="F25" s="287"/>
      <c r="G25" s="287"/>
    </row>
    <row r="26" spans="1:7" outlineLevel="1">
      <c r="A26" s="45" t="s">
        <v>385</v>
      </c>
      <c r="B26" s="45">
        <v>2022</v>
      </c>
      <c r="C26" s="45">
        <v>2023</v>
      </c>
      <c r="D26" s="45">
        <v>2024</v>
      </c>
      <c r="E26" s="45">
        <v>2025</v>
      </c>
      <c r="F26" s="45">
        <v>2026</v>
      </c>
      <c r="G26" s="45" t="s">
        <v>386</v>
      </c>
    </row>
    <row r="27" spans="1:7" ht="13.5" outlineLevel="1" thickBot="1">
      <c r="A27" s="87" t="s">
        <v>387</v>
      </c>
      <c r="B27" s="87" t="s">
        <v>387</v>
      </c>
      <c r="C27" s="87" t="s">
        <v>387</v>
      </c>
      <c r="D27" s="87" t="s">
        <v>387</v>
      </c>
      <c r="E27" s="87" t="s">
        <v>387</v>
      </c>
      <c r="F27" s="87" t="s">
        <v>387</v>
      </c>
      <c r="G27" s="87" t="s">
        <v>387</v>
      </c>
    </row>
    <row r="28" spans="1:7" ht="13.5" outlineLevel="1" thickBot="1">
      <c r="A28" s="93">
        <f>SUM($E$62:$G$62)</f>
        <v>0</v>
      </c>
      <c r="B28" s="93">
        <f>H62</f>
        <v>0</v>
      </c>
      <c r="C28" s="93">
        <f>I62</f>
        <v>0</v>
      </c>
      <c r="D28" s="93">
        <f>J62</f>
        <v>0</v>
      </c>
      <c r="E28" s="93">
        <f>K62</f>
        <v>0</v>
      </c>
      <c r="F28" s="93">
        <f>L62</f>
        <v>0</v>
      </c>
      <c r="G28" s="93">
        <f>SUM($M$62:$BE$62)</f>
        <v>0</v>
      </c>
    </row>
    <row r="29" spans="1:7" outlineLevel="1">
      <c r="A29" s="18"/>
      <c r="B29" s="47"/>
      <c r="C29" s="47"/>
      <c r="D29" s="42"/>
      <c r="E29" s="18"/>
      <c r="F29" s="18"/>
    </row>
    <row r="30" spans="1:7" outlineLevel="1">
      <c r="A30" s="49"/>
      <c r="B30" s="50"/>
      <c r="C30" s="11"/>
      <c r="D30" s="11"/>
      <c r="E30" s="18"/>
      <c r="F30" s="18"/>
    </row>
    <row r="31" spans="1:7" ht="15" outlineLevel="1">
      <c r="A31" s="39" t="s">
        <v>388</v>
      </c>
      <c r="B31" s="18"/>
      <c r="C31" s="18"/>
      <c r="D31" s="18"/>
      <c r="E31" s="18"/>
      <c r="F31" s="18"/>
    </row>
    <row r="32" spans="1:7" outlineLevel="1"/>
    <row r="34" spans="1:52">
      <c r="B34" s="14" t="s">
        <v>389</v>
      </c>
      <c r="C34" s="52">
        <f>B6</f>
        <v>0</v>
      </c>
    </row>
    <row r="36" spans="1:52" ht="13.5" thickBot="1">
      <c r="A36" s="83"/>
      <c r="B36" s="84" t="s">
        <v>390</v>
      </c>
      <c r="C36" s="84" t="s">
        <v>391</v>
      </c>
      <c r="D36" s="84" t="s">
        <v>369</v>
      </c>
      <c r="E36" s="79"/>
      <c r="F36" s="79"/>
    </row>
    <row r="37" spans="1:52">
      <c r="A37" s="284" t="s">
        <v>118</v>
      </c>
      <c r="B37" s="108"/>
      <c r="C37" s="108"/>
      <c r="D37" s="115"/>
      <c r="E37" s="78"/>
      <c r="F37" s="78"/>
    </row>
    <row r="38" spans="1:52">
      <c r="A38" s="284"/>
      <c r="B38" s="108"/>
      <c r="C38" s="109"/>
      <c r="D38" s="116"/>
      <c r="E38" s="78"/>
      <c r="F38" s="78"/>
    </row>
    <row r="39" spans="1:52">
      <c r="A39" s="284"/>
      <c r="B39" s="108"/>
      <c r="C39" s="109"/>
      <c r="D39" s="116"/>
      <c r="E39" s="78"/>
      <c r="F39" s="78"/>
    </row>
    <row r="40" spans="1:52">
      <c r="A40" s="284"/>
      <c r="B40" s="108"/>
      <c r="C40" s="109"/>
      <c r="D40" s="116"/>
      <c r="E40" s="78"/>
      <c r="F40" s="78"/>
    </row>
    <row r="41" spans="1:52">
      <c r="A41" s="284"/>
      <c r="B41" s="108"/>
      <c r="C41" s="109"/>
      <c r="D41" s="116"/>
      <c r="E41" s="78"/>
      <c r="F41" s="78"/>
    </row>
    <row r="42" spans="1:52">
      <c r="A42" s="284"/>
      <c r="B42" s="108"/>
      <c r="C42" s="109"/>
      <c r="D42" s="116"/>
      <c r="E42" s="78"/>
      <c r="F42" s="78"/>
    </row>
    <row r="43" spans="1:52">
      <c r="A43" s="284"/>
      <c r="B43" s="108"/>
      <c r="C43" s="109"/>
      <c r="D43" s="116"/>
      <c r="E43" s="79"/>
      <c r="F43" s="79"/>
    </row>
    <row r="44" spans="1:52">
      <c r="A44" s="284"/>
      <c r="B44" s="108"/>
      <c r="C44" s="109"/>
      <c r="D44" s="116"/>
      <c r="E44" s="79"/>
      <c r="F44" s="79"/>
    </row>
    <row r="45" spans="1:52">
      <c r="A45" s="284"/>
      <c r="B45" s="108"/>
      <c r="C45" s="109"/>
      <c r="D45" s="116"/>
      <c r="E45" s="79"/>
      <c r="F45" s="79"/>
    </row>
    <row r="46" spans="1:52" ht="13.5" thickBot="1">
      <c r="A46" s="285"/>
      <c r="B46" s="110"/>
      <c r="C46" s="110"/>
      <c r="D46" s="117"/>
      <c r="E46" s="79"/>
      <c r="F46" s="79"/>
    </row>
    <row r="47" spans="1:52">
      <c r="AO47" s="5"/>
      <c r="AP47" s="5"/>
      <c r="AQ47" s="5"/>
      <c r="AR47" s="5"/>
      <c r="AS47" s="5"/>
      <c r="AT47" s="5"/>
      <c r="AU47" s="5"/>
      <c r="AV47" s="5"/>
      <c r="AW47" s="5"/>
      <c r="AX47" s="5"/>
      <c r="AY47" s="5"/>
      <c r="AZ47" s="5"/>
    </row>
    <row r="48" spans="1:52" ht="25.5">
      <c r="B48" s="6"/>
      <c r="C48" s="6"/>
      <c r="D48" s="6"/>
      <c r="E48" s="177" t="s">
        <v>392</v>
      </c>
      <c r="AO48" s="5"/>
      <c r="AP48" s="5"/>
      <c r="AQ48" s="5"/>
      <c r="AR48" s="5"/>
      <c r="AS48" s="5"/>
      <c r="AT48" s="5"/>
      <c r="AU48" s="5"/>
      <c r="AV48" s="5"/>
      <c r="AW48" s="5"/>
      <c r="AX48" s="5"/>
      <c r="AY48" s="5"/>
      <c r="AZ48" s="5"/>
    </row>
    <row r="49" spans="1:86">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c r="BR49" s="288"/>
      <c r="BS49" s="288"/>
      <c r="BT49" s="288"/>
      <c r="BU49" s="288"/>
      <c r="BV49" s="288"/>
      <c r="BW49" s="288"/>
      <c r="BX49" s="288"/>
      <c r="BY49" s="288"/>
      <c r="BZ49" s="288"/>
      <c r="CA49" s="288"/>
      <c r="CB49" s="288"/>
      <c r="CC49" s="288"/>
      <c r="CD49" s="288"/>
      <c r="CE49" s="288"/>
      <c r="CF49" s="288"/>
      <c r="CG49" s="288"/>
      <c r="CH49" s="288"/>
    </row>
    <row r="50" spans="1:86">
      <c r="E50" s="234">
        <v>1</v>
      </c>
      <c r="F50" s="234">
        <v>2</v>
      </c>
      <c r="G50" s="234">
        <v>3</v>
      </c>
      <c r="H50" s="234">
        <v>4</v>
      </c>
      <c r="I50" s="234">
        <v>5</v>
      </c>
      <c r="J50" s="234">
        <v>6</v>
      </c>
      <c r="K50" s="234">
        <v>7</v>
      </c>
      <c r="L50" s="234">
        <v>8</v>
      </c>
      <c r="M50" s="234">
        <v>9</v>
      </c>
      <c r="N50" s="234">
        <v>10</v>
      </c>
      <c r="O50" s="234">
        <v>11</v>
      </c>
      <c r="P50" s="234">
        <v>12</v>
      </c>
      <c r="Q50" s="234">
        <v>13</v>
      </c>
      <c r="R50" s="234">
        <v>14</v>
      </c>
      <c r="S50" s="234">
        <v>15</v>
      </c>
      <c r="T50" s="234">
        <v>16</v>
      </c>
      <c r="U50" s="234">
        <v>17</v>
      </c>
      <c r="V50" s="234">
        <v>18</v>
      </c>
      <c r="W50" s="234">
        <v>19</v>
      </c>
      <c r="X50" s="234">
        <v>20</v>
      </c>
      <c r="Y50" s="234">
        <v>21</v>
      </c>
      <c r="Z50" s="234">
        <v>22</v>
      </c>
      <c r="AA50" s="234">
        <v>23</v>
      </c>
      <c r="AB50" s="234">
        <v>24</v>
      </c>
      <c r="AC50" s="234">
        <v>25</v>
      </c>
      <c r="AD50" s="234">
        <v>26</v>
      </c>
      <c r="AE50" s="234">
        <v>27</v>
      </c>
      <c r="AF50" s="234">
        <v>28</v>
      </c>
      <c r="AG50" s="234">
        <v>29</v>
      </c>
      <c r="AH50" s="234">
        <v>30</v>
      </c>
      <c r="AI50" s="234">
        <v>31</v>
      </c>
      <c r="AJ50" s="234">
        <v>32</v>
      </c>
      <c r="AK50" s="234">
        <v>33</v>
      </c>
      <c r="AL50" s="234">
        <v>34</v>
      </c>
      <c r="AM50" s="234">
        <v>35</v>
      </c>
      <c r="AN50" s="234">
        <v>36</v>
      </c>
      <c r="AO50" s="234">
        <v>37</v>
      </c>
      <c r="AP50" s="234">
        <v>38</v>
      </c>
      <c r="AQ50" s="234">
        <v>39</v>
      </c>
      <c r="AR50" s="234">
        <v>40</v>
      </c>
      <c r="AS50" s="234">
        <v>41</v>
      </c>
      <c r="AT50" s="234">
        <v>42</v>
      </c>
      <c r="AU50" s="234">
        <v>43</v>
      </c>
      <c r="AV50" s="234">
        <v>44</v>
      </c>
      <c r="AW50" s="234">
        <v>45</v>
      </c>
      <c r="AX50" s="234">
        <v>46</v>
      </c>
      <c r="AY50" s="234">
        <v>47</v>
      </c>
      <c r="AZ50" s="234">
        <v>48</v>
      </c>
      <c r="BA50" s="234">
        <v>49</v>
      </c>
      <c r="BB50" s="234">
        <v>50</v>
      </c>
      <c r="BC50" s="234">
        <v>51</v>
      </c>
      <c r="BD50" s="234">
        <v>52</v>
      </c>
      <c r="BE50" s="234">
        <v>53</v>
      </c>
      <c r="BF50" s="234">
        <v>54</v>
      </c>
      <c r="BG50" s="234">
        <v>55</v>
      </c>
      <c r="BH50" s="234">
        <v>56</v>
      </c>
      <c r="BI50" s="234">
        <v>57</v>
      </c>
      <c r="BJ50" s="234">
        <v>58</v>
      </c>
      <c r="BK50" s="234">
        <v>59</v>
      </c>
      <c r="BL50" s="234">
        <v>60</v>
      </c>
      <c r="BM50" s="234">
        <v>61</v>
      </c>
      <c r="BN50" s="234">
        <v>62</v>
      </c>
      <c r="BO50" s="234">
        <v>63</v>
      </c>
      <c r="BP50" s="234">
        <v>64</v>
      </c>
      <c r="BQ50" s="234">
        <v>65</v>
      </c>
      <c r="BR50" s="234">
        <v>66</v>
      </c>
      <c r="BS50" s="234">
        <v>67</v>
      </c>
      <c r="BT50" s="234">
        <v>68</v>
      </c>
      <c r="BU50" s="234">
        <v>69</v>
      </c>
      <c r="BV50" s="234">
        <v>70</v>
      </c>
      <c r="BW50" s="234">
        <v>71</v>
      </c>
      <c r="BX50" s="234">
        <v>72</v>
      </c>
      <c r="BY50" s="234">
        <v>73</v>
      </c>
      <c r="BZ50" s="234">
        <v>74</v>
      </c>
      <c r="CA50" s="234">
        <v>75</v>
      </c>
      <c r="CB50" s="234">
        <v>76</v>
      </c>
      <c r="CC50" s="234">
        <v>77</v>
      </c>
      <c r="CD50" s="234">
        <v>78</v>
      </c>
      <c r="CE50" s="234">
        <v>79</v>
      </c>
      <c r="CF50" s="234">
        <v>80</v>
      </c>
      <c r="CG50" s="234">
        <v>81</v>
      </c>
      <c r="CH50" s="234">
        <v>82</v>
      </c>
    </row>
    <row r="51" spans="1:86" ht="13.5" thickBot="1">
      <c r="A51" s="83"/>
      <c r="B51" s="84" t="s">
        <v>116</v>
      </c>
      <c r="C51" s="84" t="s">
        <v>393</v>
      </c>
      <c r="D51" s="84" t="s">
        <v>394</v>
      </c>
      <c r="E51" s="178">
        <v>2019</v>
      </c>
      <c r="F51" s="85">
        <f>G51-1</f>
        <v>2020</v>
      </c>
      <c r="G51" s="86">
        <v>2021</v>
      </c>
      <c r="H51" s="85">
        <v>2022</v>
      </c>
      <c r="I51" s="85">
        <v>2023</v>
      </c>
      <c r="J51" s="85">
        <v>2024</v>
      </c>
      <c r="K51" s="85">
        <v>2025</v>
      </c>
      <c r="L51" s="85">
        <v>2026</v>
      </c>
      <c r="M51" s="85">
        <v>2027</v>
      </c>
      <c r="N51" s="85">
        <v>2028</v>
      </c>
      <c r="O51" s="85">
        <v>2029</v>
      </c>
      <c r="P51" s="85">
        <v>2030</v>
      </c>
      <c r="Q51" s="85">
        <v>2031</v>
      </c>
      <c r="R51" s="85">
        <v>2032</v>
      </c>
      <c r="S51" s="85">
        <v>2033</v>
      </c>
      <c r="T51" s="85">
        <v>2034</v>
      </c>
      <c r="U51" s="85">
        <v>2035</v>
      </c>
      <c r="V51" s="85">
        <v>2036</v>
      </c>
      <c r="W51" s="85">
        <v>2037</v>
      </c>
      <c r="X51" s="85">
        <v>2038</v>
      </c>
      <c r="Y51" s="85">
        <v>2039</v>
      </c>
      <c r="Z51" s="85">
        <v>2040</v>
      </c>
      <c r="AA51" s="85">
        <v>2041</v>
      </c>
      <c r="AB51" s="85">
        <v>2042</v>
      </c>
      <c r="AC51" s="85">
        <v>2043</v>
      </c>
      <c r="AD51" s="85">
        <v>2044</v>
      </c>
      <c r="AE51" s="85">
        <v>2045</v>
      </c>
      <c r="AF51" s="85">
        <v>2046</v>
      </c>
      <c r="AG51" s="85">
        <v>2047</v>
      </c>
      <c r="AH51" s="85">
        <v>2048</v>
      </c>
      <c r="AI51" s="85">
        <v>2049</v>
      </c>
      <c r="AJ51" s="85">
        <v>2050</v>
      </c>
      <c r="AK51" s="85">
        <v>2051</v>
      </c>
      <c r="AL51" s="85">
        <v>2052</v>
      </c>
      <c r="AM51" s="85">
        <v>2053</v>
      </c>
      <c r="AN51" s="85">
        <v>2054</v>
      </c>
      <c r="AO51" s="85">
        <v>2055</v>
      </c>
      <c r="AP51" s="85">
        <v>2056</v>
      </c>
      <c r="AQ51" s="85">
        <v>2057</v>
      </c>
      <c r="AR51" s="85">
        <v>2058</v>
      </c>
      <c r="AS51" s="85">
        <v>2059</v>
      </c>
      <c r="AT51" s="85">
        <v>2060</v>
      </c>
      <c r="AU51" s="85">
        <v>2061</v>
      </c>
      <c r="AV51" s="85">
        <v>2062</v>
      </c>
      <c r="AW51" s="85">
        <v>2063</v>
      </c>
      <c r="AX51" s="85">
        <v>2064</v>
      </c>
      <c r="AY51" s="85">
        <v>2065</v>
      </c>
      <c r="AZ51" s="85">
        <v>2066</v>
      </c>
      <c r="BA51" s="85">
        <v>2067</v>
      </c>
      <c r="BB51" s="85">
        <v>2068</v>
      </c>
      <c r="BC51" s="85">
        <v>2069</v>
      </c>
      <c r="BD51" s="85">
        <v>2070</v>
      </c>
      <c r="BE51" s="85">
        <v>2071</v>
      </c>
      <c r="BF51" s="85">
        <v>2072</v>
      </c>
      <c r="BG51" s="85">
        <v>2073</v>
      </c>
      <c r="BH51" s="85">
        <v>2074</v>
      </c>
      <c r="BI51" s="85">
        <v>2075</v>
      </c>
      <c r="BJ51" s="85">
        <v>2076</v>
      </c>
      <c r="BK51" s="85">
        <v>2077</v>
      </c>
      <c r="BL51" s="85">
        <v>2078</v>
      </c>
      <c r="BM51" s="85">
        <v>2079</v>
      </c>
      <c r="BN51" s="85">
        <v>2080</v>
      </c>
      <c r="BO51" s="85">
        <v>2081</v>
      </c>
      <c r="BP51" s="85">
        <v>2082</v>
      </c>
      <c r="BQ51" s="85">
        <v>2083</v>
      </c>
      <c r="BR51" s="85">
        <v>2084</v>
      </c>
      <c r="BS51" s="85">
        <v>2085</v>
      </c>
      <c r="BT51" s="85">
        <v>2086</v>
      </c>
      <c r="BU51" s="85">
        <v>2087</v>
      </c>
      <c r="BV51" s="85">
        <v>2088</v>
      </c>
      <c r="BW51" s="85">
        <v>2089</v>
      </c>
      <c r="BX51" s="85">
        <v>2090</v>
      </c>
      <c r="BY51" s="85">
        <v>2091</v>
      </c>
      <c r="BZ51" s="85">
        <v>2092</v>
      </c>
      <c r="CA51" s="85">
        <v>2093</v>
      </c>
      <c r="CB51" s="85">
        <v>2094</v>
      </c>
      <c r="CC51" s="85">
        <v>2095</v>
      </c>
      <c r="CD51" s="85">
        <v>2096</v>
      </c>
      <c r="CE51" s="85">
        <v>2097</v>
      </c>
      <c r="CF51" s="85">
        <v>2098</v>
      </c>
      <c r="CG51" s="85">
        <v>2099</v>
      </c>
      <c r="CH51" s="85">
        <v>2100</v>
      </c>
    </row>
    <row r="52" spans="1:86" ht="12.75" customHeight="1" outlineLevel="1">
      <c r="A52" s="298" t="s">
        <v>395</v>
      </c>
      <c r="B52" s="60" t="s">
        <v>119</v>
      </c>
      <c r="C52" s="60"/>
      <c r="D52" s="7" t="s">
        <v>396</v>
      </c>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row>
    <row r="53" spans="1:86" ht="12.75" customHeight="1" outlineLevel="1">
      <c r="A53" s="298"/>
      <c r="B53" s="60" t="s">
        <v>119</v>
      </c>
      <c r="C53" s="60"/>
      <c r="D53" s="7" t="s">
        <v>396</v>
      </c>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row>
    <row r="54" spans="1:86" ht="12.75" customHeight="1" outlineLevel="1">
      <c r="A54" s="298"/>
      <c r="B54" s="60" t="s">
        <v>119</v>
      </c>
      <c r="C54" s="60"/>
      <c r="D54" s="7" t="s">
        <v>396</v>
      </c>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109"/>
      <c r="CE54" s="109"/>
      <c r="CF54" s="109"/>
      <c r="CG54" s="109"/>
      <c r="CH54" s="109"/>
    </row>
    <row r="55" spans="1:86" ht="12.75" customHeight="1" outlineLevel="1">
      <c r="A55" s="298"/>
      <c r="B55" s="60" t="s">
        <v>119</v>
      </c>
      <c r="C55" s="60"/>
      <c r="D55" s="7" t="s">
        <v>396</v>
      </c>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row>
    <row r="56" spans="1:86" ht="12.75" customHeight="1" outlineLevel="1">
      <c r="A56" s="298"/>
      <c r="B56" s="60" t="s">
        <v>119</v>
      </c>
      <c r="C56" s="60"/>
      <c r="D56" s="7" t="s">
        <v>396</v>
      </c>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c r="CF56" s="109"/>
      <c r="CG56" s="109"/>
      <c r="CH56" s="109"/>
    </row>
    <row r="57" spans="1:86" ht="12.75" customHeight="1" outlineLevel="1">
      <c r="A57" s="298"/>
      <c r="B57" s="60" t="s">
        <v>119</v>
      </c>
      <c r="C57" s="60"/>
      <c r="D57" s="7" t="s">
        <v>396</v>
      </c>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09"/>
      <c r="CE57" s="109"/>
      <c r="CF57" s="109"/>
      <c r="CG57" s="109"/>
      <c r="CH57" s="109"/>
    </row>
    <row r="58" spans="1:86" ht="12.75" customHeight="1" outlineLevel="1">
      <c r="A58" s="298"/>
      <c r="B58" s="60" t="s">
        <v>119</v>
      </c>
      <c r="C58" s="60"/>
      <c r="D58" s="7" t="s">
        <v>396</v>
      </c>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109"/>
      <c r="BW58" s="109"/>
      <c r="BX58" s="109"/>
      <c r="BY58" s="109"/>
      <c r="BZ58" s="109"/>
      <c r="CA58" s="109"/>
      <c r="CB58" s="109"/>
      <c r="CC58" s="109"/>
      <c r="CD58" s="109"/>
      <c r="CE58" s="109"/>
      <c r="CF58" s="109"/>
      <c r="CG58" s="109"/>
      <c r="CH58" s="109"/>
    </row>
    <row r="59" spans="1:86" ht="12.75" customHeight="1" outlineLevel="1">
      <c r="A59" s="298"/>
      <c r="B59" s="60" t="s">
        <v>119</v>
      </c>
      <c r="C59" s="60"/>
      <c r="D59" s="7" t="s">
        <v>396</v>
      </c>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c r="BS59" s="109"/>
      <c r="BT59" s="109"/>
      <c r="BU59" s="109"/>
      <c r="BV59" s="109"/>
      <c r="BW59" s="109"/>
      <c r="BX59" s="109"/>
      <c r="BY59" s="109"/>
      <c r="BZ59" s="109"/>
      <c r="CA59" s="109"/>
      <c r="CB59" s="109"/>
      <c r="CC59" s="109"/>
      <c r="CD59" s="109"/>
      <c r="CE59" s="109"/>
      <c r="CF59" s="109"/>
      <c r="CG59" s="109"/>
      <c r="CH59" s="109"/>
    </row>
    <row r="60" spans="1:86" ht="12.75" customHeight="1" outlineLevel="1">
      <c r="A60" s="298"/>
      <c r="B60" s="60" t="s">
        <v>119</v>
      </c>
      <c r="C60" s="60"/>
      <c r="D60" s="7" t="s">
        <v>396</v>
      </c>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row>
    <row r="61" spans="1:86" ht="12.75" customHeight="1" outlineLevel="1">
      <c r="A61" s="298"/>
      <c r="B61" s="60" t="s">
        <v>119</v>
      </c>
      <c r="C61" s="60"/>
      <c r="D61" s="7" t="s">
        <v>396</v>
      </c>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row>
    <row r="62" spans="1:86" ht="13.5" thickBot="1">
      <c r="A62" s="299"/>
      <c r="B62" s="173" t="s">
        <v>397</v>
      </c>
      <c r="C62" s="9"/>
      <c r="D62" s="9" t="s">
        <v>396</v>
      </c>
      <c r="E62" s="55">
        <f>SUM(E52:E61)</f>
        <v>0</v>
      </c>
      <c r="F62" s="55">
        <f>SUM(F52:F61)</f>
        <v>0</v>
      </c>
      <c r="G62" s="55">
        <f>SUM(G52:G61)</f>
        <v>0</v>
      </c>
      <c r="H62" s="55">
        <f t="shared" ref="H62:BD62" si="0">SUM(H52:H61)</f>
        <v>0</v>
      </c>
      <c r="I62" s="55">
        <f t="shared" si="0"/>
        <v>0</v>
      </c>
      <c r="J62" s="55">
        <f t="shared" si="0"/>
        <v>0</v>
      </c>
      <c r="K62" s="55">
        <f t="shared" si="0"/>
        <v>0</v>
      </c>
      <c r="L62" s="55">
        <f t="shared" si="0"/>
        <v>0</v>
      </c>
      <c r="M62" s="55">
        <f t="shared" si="0"/>
        <v>0</v>
      </c>
      <c r="N62" s="55">
        <f t="shared" si="0"/>
        <v>0</v>
      </c>
      <c r="O62" s="55">
        <f t="shared" si="0"/>
        <v>0</v>
      </c>
      <c r="P62" s="55">
        <f t="shared" si="0"/>
        <v>0</v>
      </c>
      <c r="Q62" s="55">
        <f t="shared" si="0"/>
        <v>0</v>
      </c>
      <c r="R62" s="55">
        <f t="shared" si="0"/>
        <v>0</v>
      </c>
      <c r="S62" s="55">
        <f t="shared" si="0"/>
        <v>0</v>
      </c>
      <c r="T62" s="55">
        <f t="shared" si="0"/>
        <v>0</v>
      </c>
      <c r="U62" s="55">
        <f t="shared" si="0"/>
        <v>0</v>
      </c>
      <c r="V62" s="55">
        <f t="shared" si="0"/>
        <v>0</v>
      </c>
      <c r="W62" s="55">
        <f t="shared" si="0"/>
        <v>0</v>
      </c>
      <c r="X62" s="55">
        <f t="shared" si="0"/>
        <v>0</v>
      </c>
      <c r="Y62" s="55">
        <f t="shared" si="0"/>
        <v>0</v>
      </c>
      <c r="Z62" s="55">
        <f t="shared" si="0"/>
        <v>0</v>
      </c>
      <c r="AA62" s="55">
        <f t="shared" si="0"/>
        <v>0</v>
      </c>
      <c r="AB62" s="55">
        <f t="shared" si="0"/>
        <v>0</v>
      </c>
      <c r="AC62" s="55">
        <f t="shared" si="0"/>
        <v>0</v>
      </c>
      <c r="AD62" s="55">
        <f t="shared" si="0"/>
        <v>0</v>
      </c>
      <c r="AE62" s="55">
        <f t="shared" si="0"/>
        <v>0</v>
      </c>
      <c r="AF62" s="55">
        <f t="shared" si="0"/>
        <v>0</v>
      </c>
      <c r="AG62" s="55">
        <f t="shared" si="0"/>
        <v>0</v>
      </c>
      <c r="AH62" s="55">
        <f t="shared" si="0"/>
        <v>0</v>
      </c>
      <c r="AI62" s="55">
        <f t="shared" si="0"/>
        <v>0</v>
      </c>
      <c r="AJ62" s="55">
        <f t="shared" si="0"/>
        <v>0</v>
      </c>
      <c r="AK62" s="55">
        <f t="shared" si="0"/>
        <v>0</v>
      </c>
      <c r="AL62" s="55">
        <f t="shared" si="0"/>
        <v>0</v>
      </c>
      <c r="AM62" s="55">
        <f t="shared" si="0"/>
        <v>0</v>
      </c>
      <c r="AN62" s="55">
        <f t="shared" si="0"/>
        <v>0</v>
      </c>
      <c r="AO62" s="55">
        <f t="shared" si="0"/>
        <v>0</v>
      </c>
      <c r="AP62" s="55">
        <f t="shared" si="0"/>
        <v>0</v>
      </c>
      <c r="AQ62" s="55">
        <f t="shared" si="0"/>
        <v>0</v>
      </c>
      <c r="AR62" s="55">
        <f t="shared" si="0"/>
        <v>0</v>
      </c>
      <c r="AS62" s="55">
        <f t="shared" si="0"/>
        <v>0</v>
      </c>
      <c r="AT62" s="55">
        <f t="shared" si="0"/>
        <v>0</v>
      </c>
      <c r="AU62" s="55">
        <f t="shared" si="0"/>
        <v>0</v>
      </c>
      <c r="AV62" s="55">
        <f t="shared" si="0"/>
        <v>0</v>
      </c>
      <c r="AW62" s="55">
        <f t="shared" si="0"/>
        <v>0</v>
      </c>
      <c r="AX62" s="55">
        <f t="shared" si="0"/>
        <v>0</v>
      </c>
      <c r="AY62" s="55">
        <f t="shared" si="0"/>
        <v>0</v>
      </c>
      <c r="AZ62" s="55">
        <f t="shared" si="0"/>
        <v>0</v>
      </c>
      <c r="BA62" s="55">
        <f t="shared" si="0"/>
        <v>0</v>
      </c>
      <c r="BB62" s="55">
        <f t="shared" si="0"/>
        <v>0</v>
      </c>
      <c r="BC62" s="55">
        <f t="shared" si="0"/>
        <v>0</v>
      </c>
      <c r="BD62" s="55">
        <f t="shared" si="0"/>
        <v>0</v>
      </c>
      <c r="BE62" s="55">
        <f>SUM(BE52:BE61)</f>
        <v>0</v>
      </c>
      <c r="BF62" s="55">
        <f t="shared" ref="BF62:CH62" si="1">SUM(BF52:BF61)</f>
        <v>0</v>
      </c>
      <c r="BG62" s="55">
        <f t="shared" si="1"/>
        <v>0</v>
      </c>
      <c r="BH62" s="55">
        <f t="shared" si="1"/>
        <v>0</v>
      </c>
      <c r="BI62" s="55">
        <f t="shared" si="1"/>
        <v>0</v>
      </c>
      <c r="BJ62" s="55">
        <f t="shared" si="1"/>
        <v>0</v>
      </c>
      <c r="BK62" s="55">
        <f t="shared" si="1"/>
        <v>0</v>
      </c>
      <c r="BL62" s="55">
        <f t="shared" si="1"/>
        <v>0</v>
      </c>
      <c r="BM62" s="55">
        <f t="shared" si="1"/>
        <v>0</v>
      </c>
      <c r="BN62" s="55">
        <f t="shared" si="1"/>
        <v>0</v>
      </c>
      <c r="BO62" s="55">
        <f t="shared" si="1"/>
        <v>0</v>
      </c>
      <c r="BP62" s="55">
        <f t="shared" si="1"/>
        <v>0</v>
      </c>
      <c r="BQ62" s="55">
        <f t="shared" si="1"/>
        <v>0</v>
      </c>
      <c r="BR62" s="55">
        <f t="shared" si="1"/>
        <v>0</v>
      </c>
      <c r="BS62" s="55">
        <f t="shared" si="1"/>
        <v>0</v>
      </c>
      <c r="BT62" s="55">
        <f t="shared" si="1"/>
        <v>0</v>
      </c>
      <c r="BU62" s="55">
        <f t="shared" si="1"/>
        <v>0</v>
      </c>
      <c r="BV62" s="55">
        <f t="shared" si="1"/>
        <v>0</v>
      </c>
      <c r="BW62" s="55">
        <f t="shared" si="1"/>
        <v>0</v>
      </c>
      <c r="BX62" s="55">
        <f t="shared" si="1"/>
        <v>0</v>
      </c>
      <c r="BY62" s="55">
        <f t="shared" si="1"/>
        <v>0</v>
      </c>
      <c r="BZ62" s="55">
        <f t="shared" si="1"/>
        <v>0</v>
      </c>
      <c r="CA62" s="55">
        <f t="shared" si="1"/>
        <v>0</v>
      </c>
      <c r="CB62" s="55">
        <f t="shared" si="1"/>
        <v>0</v>
      </c>
      <c r="CC62" s="55">
        <f t="shared" si="1"/>
        <v>0</v>
      </c>
      <c r="CD62" s="55">
        <f t="shared" si="1"/>
        <v>0</v>
      </c>
      <c r="CE62" s="55">
        <f t="shared" si="1"/>
        <v>0</v>
      </c>
      <c r="CF62" s="55">
        <f t="shared" si="1"/>
        <v>0</v>
      </c>
      <c r="CG62" s="55">
        <f t="shared" si="1"/>
        <v>0</v>
      </c>
      <c r="CH62" s="55">
        <f t="shared" si="1"/>
        <v>0</v>
      </c>
    </row>
    <row r="63" spans="1:86">
      <c r="A63" s="174"/>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c r="BX63" s="174"/>
      <c r="BY63" s="174"/>
      <c r="BZ63" s="174"/>
      <c r="CA63" s="174"/>
      <c r="CB63" s="174"/>
      <c r="CC63" s="174"/>
      <c r="CD63" s="174"/>
      <c r="CE63" s="174"/>
      <c r="CF63" s="174"/>
      <c r="CG63" s="174"/>
      <c r="CH63" s="174"/>
    </row>
    <row r="64" spans="1:86" ht="13.5" thickBo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row>
    <row r="65" spans="1:86" ht="12.4" customHeight="1">
      <c r="A65" s="303" t="s">
        <v>398</v>
      </c>
      <c r="B65" s="213"/>
      <c r="C65" s="213"/>
      <c r="D65" s="214" t="s">
        <v>396</v>
      </c>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15"/>
      <c r="BF65" s="216"/>
      <c r="BG65" s="240"/>
      <c r="BH65" s="108"/>
      <c r="BI65" s="108"/>
      <c r="BJ65" s="108"/>
      <c r="BK65" s="108"/>
      <c r="BL65" s="108"/>
      <c r="BM65" s="108"/>
      <c r="BN65" s="108"/>
      <c r="BO65" s="108"/>
      <c r="BP65" s="108"/>
      <c r="BQ65" s="108"/>
      <c r="BR65" s="108"/>
      <c r="BS65" s="108"/>
      <c r="BT65" s="108"/>
      <c r="BU65" s="108"/>
      <c r="BV65" s="108"/>
      <c r="BW65" s="108"/>
      <c r="BX65" s="108"/>
      <c r="BY65" s="108"/>
      <c r="BZ65" s="108"/>
      <c r="CA65" s="108"/>
      <c r="CB65" s="108"/>
      <c r="CC65" s="108"/>
      <c r="CD65" s="108"/>
      <c r="CE65" s="108"/>
      <c r="CF65" s="108"/>
      <c r="CG65" s="108"/>
      <c r="CH65" s="108"/>
    </row>
    <row r="66" spans="1:86" ht="12.4" customHeight="1">
      <c r="A66" s="304"/>
      <c r="B66" s="60"/>
      <c r="C66" s="60"/>
      <c r="D66" s="7" t="s">
        <v>396</v>
      </c>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217"/>
      <c r="BG66" s="239"/>
      <c r="BH66" s="211"/>
      <c r="BI66" s="211"/>
      <c r="BJ66" s="211"/>
      <c r="BK66" s="211"/>
      <c r="BL66" s="211"/>
      <c r="BM66" s="211"/>
      <c r="BN66" s="211"/>
      <c r="BO66" s="211"/>
      <c r="BP66" s="211"/>
      <c r="BQ66" s="211"/>
      <c r="BR66" s="211"/>
      <c r="BS66" s="211"/>
      <c r="BT66" s="211"/>
      <c r="BU66" s="211"/>
      <c r="BV66" s="211"/>
      <c r="BW66" s="211"/>
      <c r="BX66" s="211"/>
      <c r="BY66" s="211"/>
      <c r="BZ66" s="211"/>
      <c r="CA66" s="211"/>
      <c r="CB66" s="211"/>
      <c r="CC66" s="211"/>
      <c r="CD66" s="211"/>
      <c r="CE66" s="211"/>
      <c r="CF66" s="211"/>
      <c r="CG66" s="211"/>
      <c r="CH66" s="211"/>
    </row>
    <row r="67" spans="1:86" ht="12.4" customHeight="1">
      <c r="A67" s="304"/>
      <c r="B67" s="60"/>
      <c r="C67" s="60"/>
      <c r="D67" s="7" t="s">
        <v>396</v>
      </c>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217"/>
      <c r="BG67" s="239"/>
      <c r="BH67" s="211"/>
      <c r="BI67" s="211"/>
      <c r="BJ67" s="211"/>
      <c r="BK67" s="211"/>
      <c r="BL67" s="211"/>
      <c r="BM67" s="211"/>
      <c r="BN67" s="211"/>
      <c r="BO67" s="211"/>
      <c r="BP67" s="211"/>
      <c r="BQ67" s="211"/>
      <c r="BR67" s="211"/>
      <c r="BS67" s="211"/>
      <c r="BT67" s="211"/>
      <c r="BU67" s="211"/>
      <c r="BV67" s="211"/>
      <c r="BW67" s="211"/>
      <c r="BX67" s="211"/>
      <c r="BY67" s="211"/>
      <c r="BZ67" s="211"/>
      <c r="CA67" s="211"/>
      <c r="CB67" s="211"/>
      <c r="CC67" s="211"/>
      <c r="CD67" s="211"/>
      <c r="CE67" s="211"/>
      <c r="CF67" s="211"/>
      <c r="CG67" s="211"/>
      <c r="CH67" s="211"/>
    </row>
    <row r="68" spans="1:86" ht="12.4" customHeight="1">
      <c r="A68" s="304"/>
      <c r="B68" s="60"/>
      <c r="C68" s="60"/>
      <c r="D68" s="7" t="s">
        <v>396</v>
      </c>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217"/>
      <c r="BG68" s="239"/>
      <c r="BH68" s="211"/>
      <c r="BI68" s="211"/>
      <c r="BJ68" s="211"/>
      <c r="BK68" s="211"/>
      <c r="BL68" s="211"/>
      <c r="BM68" s="211"/>
      <c r="BN68" s="211"/>
      <c r="BO68" s="211"/>
      <c r="BP68" s="211"/>
      <c r="BQ68" s="211"/>
      <c r="BR68" s="211"/>
      <c r="BS68" s="211"/>
      <c r="BT68" s="211"/>
      <c r="BU68" s="211"/>
      <c r="BV68" s="211"/>
      <c r="BW68" s="211"/>
      <c r="BX68" s="211"/>
      <c r="BY68" s="211"/>
      <c r="BZ68" s="211"/>
      <c r="CA68" s="211"/>
      <c r="CB68" s="211"/>
      <c r="CC68" s="211"/>
      <c r="CD68" s="211"/>
      <c r="CE68" s="211"/>
      <c r="CF68" s="211"/>
      <c r="CG68" s="211"/>
      <c r="CH68" s="211"/>
    </row>
    <row r="69" spans="1:86" ht="12.4" customHeight="1">
      <c r="A69" s="304"/>
      <c r="B69" s="60"/>
      <c r="C69" s="60"/>
      <c r="D69" s="7" t="s">
        <v>396</v>
      </c>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217"/>
      <c r="BG69" s="239"/>
      <c r="BH69" s="211"/>
      <c r="BI69" s="211"/>
      <c r="BJ69" s="211"/>
      <c r="BK69" s="211"/>
      <c r="BL69" s="211"/>
      <c r="BM69" s="211"/>
      <c r="BN69" s="211"/>
      <c r="BO69" s="211"/>
      <c r="BP69" s="211"/>
      <c r="BQ69" s="211"/>
      <c r="BR69" s="211"/>
      <c r="BS69" s="211"/>
      <c r="BT69" s="211"/>
      <c r="BU69" s="211"/>
      <c r="BV69" s="211"/>
      <c r="BW69" s="211"/>
      <c r="BX69" s="211"/>
      <c r="BY69" s="211"/>
      <c r="BZ69" s="211"/>
      <c r="CA69" s="211"/>
      <c r="CB69" s="211"/>
      <c r="CC69" s="211"/>
      <c r="CD69" s="211"/>
      <c r="CE69" s="211"/>
      <c r="CF69" s="211"/>
      <c r="CG69" s="211"/>
      <c r="CH69" s="211"/>
    </row>
    <row r="70" spans="1:86" ht="12.4" customHeight="1">
      <c r="A70" s="304"/>
      <c r="B70" s="60"/>
      <c r="C70" s="60"/>
      <c r="D70" s="7" t="s">
        <v>396</v>
      </c>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217"/>
      <c r="BG70" s="239"/>
      <c r="BH70" s="211"/>
      <c r="BI70" s="211"/>
      <c r="BJ70" s="211"/>
      <c r="BK70" s="211"/>
      <c r="BL70" s="211"/>
      <c r="BM70" s="211"/>
      <c r="BN70" s="211"/>
      <c r="BO70" s="211"/>
      <c r="BP70" s="211"/>
      <c r="BQ70" s="211"/>
      <c r="BR70" s="211"/>
      <c r="BS70" s="211"/>
      <c r="BT70" s="211"/>
      <c r="BU70" s="211"/>
      <c r="BV70" s="211"/>
      <c r="BW70" s="211"/>
      <c r="BX70" s="211"/>
      <c r="BY70" s="211"/>
      <c r="BZ70" s="211"/>
      <c r="CA70" s="211"/>
      <c r="CB70" s="211"/>
      <c r="CC70" s="211"/>
      <c r="CD70" s="211"/>
      <c r="CE70" s="211"/>
      <c r="CF70" s="211"/>
      <c r="CG70" s="211"/>
      <c r="CH70" s="211"/>
    </row>
    <row r="71" spans="1:86" ht="12.4" customHeight="1">
      <c r="A71" s="304"/>
      <c r="B71" s="60"/>
      <c r="C71" s="60"/>
      <c r="D71" s="7" t="s">
        <v>396</v>
      </c>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217"/>
      <c r="BG71" s="239"/>
      <c r="BH71" s="211"/>
      <c r="BI71" s="211"/>
      <c r="BJ71" s="211"/>
      <c r="BK71" s="211"/>
      <c r="BL71" s="211"/>
      <c r="BM71" s="211"/>
      <c r="BN71" s="211"/>
      <c r="BO71" s="211"/>
      <c r="BP71" s="211"/>
      <c r="BQ71" s="211"/>
      <c r="BR71" s="211"/>
      <c r="BS71" s="211"/>
      <c r="BT71" s="211"/>
      <c r="BU71" s="211"/>
      <c r="BV71" s="211"/>
      <c r="BW71" s="211"/>
      <c r="BX71" s="211"/>
      <c r="BY71" s="211"/>
      <c r="BZ71" s="211"/>
      <c r="CA71" s="211"/>
      <c r="CB71" s="211"/>
      <c r="CC71" s="211"/>
      <c r="CD71" s="211"/>
      <c r="CE71" s="211"/>
      <c r="CF71" s="211"/>
      <c r="CG71" s="211"/>
      <c r="CH71" s="211"/>
    </row>
    <row r="72" spans="1:86" ht="12.4" customHeight="1" thickBot="1">
      <c r="A72" s="305"/>
      <c r="B72" s="172" t="s">
        <v>399</v>
      </c>
      <c r="C72" s="99"/>
      <c r="D72" s="9" t="s">
        <v>396</v>
      </c>
      <c r="E72" s="56">
        <f>SUM(E65:E71)</f>
        <v>0</v>
      </c>
      <c r="F72" s="56">
        <f t="shared" ref="F72:BF72" si="2">SUM(F65:F71)</f>
        <v>0</v>
      </c>
      <c r="G72" s="56">
        <f t="shared" si="2"/>
        <v>0</v>
      </c>
      <c r="H72" s="56">
        <f t="shared" si="2"/>
        <v>0</v>
      </c>
      <c r="I72" s="56">
        <f t="shared" si="2"/>
        <v>0</v>
      </c>
      <c r="J72" s="56">
        <f t="shared" si="2"/>
        <v>0</v>
      </c>
      <c r="K72" s="56">
        <f t="shared" si="2"/>
        <v>0</v>
      </c>
      <c r="L72" s="56">
        <f t="shared" si="2"/>
        <v>0</v>
      </c>
      <c r="M72" s="56">
        <f t="shared" si="2"/>
        <v>0</v>
      </c>
      <c r="N72" s="56">
        <f t="shared" si="2"/>
        <v>0</v>
      </c>
      <c r="O72" s="56">
        <f t="shared" si="2"/>
        <v>0</v>
      </c>
      <c r="P72" s="56">
        <f t="shared" si="2"/>
        <v>0</v>
      </c>
      <c r="Q72" s="56">
        <f t="shared" si="2"/>
        <v>0</v>
      </c>
      <c r="R72" s="56">
        <f t="shared" si="2"/>
        <v>0</v>
      </c>
      <c r="S72" s="56">
        <f t="shared" si="2"/>
        <v>0</v>
      </c>
      <c r="T72" s="56">
        <f t="shared" si="2"/>
        <v>0</v>
      </c>
      <c r="U72" s="56">
        <f t="shared" si="2"/>
        <v>0</v>
      </c>
      <c r="V72" s="56">
        <f t="shared" si="2"/>
        <v>0</v>
      </c>
      <c r="W72" s="56">
        <f t="shared" si="2"/>
        <v>0</v>
      </c>
      <c r="X72" s="56">
        <f t="shared" si="2"/>
        <v>0</v>
      </c>
      <c r="Y72" s="56">
        <f t="shared" si="2"/>
        <v>0</v>
      </c>
      <c r="Z72" s="56">
        <f t="shared" si="2"/>
        <v>0</v>
      </c>
      <c r="AA72" s="56">
        <f t="shared" si="2"/>
        <v>0</v>
      </c>
      <c r="AB72" s="56">
        <f t="shared" si="2"/>
        <v>0</v>
      </c>
      <c r="AC72" s="56">
        <f t="shared" si="2"/>
        <v>0</v>
      </c>
      <c r="AD72" s="56">
        <f t="shared" si="2"/>
        <v>0</v>
      </c>
      <c r="AE72" s="56">
        <f t="shared" si="2"/>
        <v>0</v>
      </c>
      <c r="AF72" s="56">
        <f t="shared" si="2"/>
        <v>0</v>
      </c>
      <c r="AG72" s="56">
        <f t="shared" si="2"/>
        <v>0</v>
      </c>
      <c r="AH72" s="56">
        <f t="shared" si="2"/>
        <v>0</v>
      </c>
      <c r="AI72" s="56">
        <f t="shared" si="2"/>
        <v>0</v>
      </c>
      <c r="AJ72" s="56">
        <f t="shared" si="2"/>
        <v>0</v>
      </c>
      <c r="AK72" s="56">
        <f t="shared" si="2"/>
        <v>0</v>
      </c>
      <c r="AL72" s="56">
        <f t="shared" si="2"/>
        <v>0</v>
      </c>
      <c r="AM72" s="56">
        <f t="shared" si="2"/>
        <v>0</v>
      </c>
      <c r="AN72" s="56">
        <f t="shared" si="2"/>
        <v>0</v>
      </c>
      <c r="AO72" s="56">
        <f t="shared" si="2"/>
        <v>0</v>
      </c>
      <c r="AP72" s="56">
        <f t="shared" si="2"/>
        <v>0</v>
      </c>
      <c r="AQ72" s="56">
        <f t="shared" si="2"/>
        <v>0</v>
      </c>
      <c r="AR72" s="56">
        <f t="shared" si="2"/>
        <v>0</v>
      </c>
      <c r="AS72" s="56">
        <f t="shared" si="2"/>
        <v>0</v>
      </c>
      <c r="AT72" s="56">
        <f t="shared" si="2"/>
        <v>0</v>
      </c>
      <c r="AU72" s="56">
        <f t="shared" si="2"/>
        <v>0</v>
      </c>
      <c r="AV72" s="56">
        <f t="shared" si="2"/>
        <v>0</v>
      </c>
      <c r="AW72" s="56">
        <f t="shared" si="2"/>
        <v>0</v>
      </c>
      <c r="AX72" s="56">
        <f t="shared" si="2"/>
        <v>0</v>
      </c>
      <c r="AY72" s="56">
        <f t="shared" si="2"/>
        <v>0</v>
      </c>
      <c r="AZ72" s="56">
        <f t="shared" si="2"/>
        <v>0</v>
      </c>
      <c r="BA72" s="56">
        <f t="shared" si="2"/>
        <v>0</v>
      </c>
      <c r="BB72" s="56">
        <f t="shared" si="2"/>
        <v>0</v>
      </c>
      <c r="BC72" s="56">
        <f t="shared" si="2"/>
        <v>0</v>
      </c>
      <c r="BD72" s="56">
        <f t="shared" si="2"/>
        <v>0</v>
      </c>
      <c r="BE72" s="56">
        <f t="shared" si="2"/>
        <v>0</v>
      </c>
      <c r="BF72" s="218">
        <f t="shared" si="2"/>
        <v>0</v>
      </c>
      <c r="BG72" s="212">
        <f t="shared" ref="BG72:CH72" si="3">SUM(BG65:BG65)</f>
        <v>0</v>
      </c>
      <c r="BH72" s="56">
        <f t="shared" si="3"/>
        <v>0</v>
      </c>
      <c r="BI72" s="56">
        <f t="shared" si="3"/>
        <v>0</v>
      </c>
      <c r="BJ72" s="56">
        <f t="shared" si="3"/>
        <v>0</v>
      </c>
      <c r="BK72" s="56">
        <f t="shared" si="3"/>
        <v>0</v>
      </c>
      <c r="BL72" s="56">
        <f t="shared" si="3"/>
        <v>0</v>
      </c>
      <c r="BM72" s="56">
        <f t="shared" si="3"/>
        <v>0</v>
      </c>
      <c r="BN72" s="56">
        <f t="shared" si="3"/>
        <v>0</v>
      </c>
      <c r="BO72" s="56">
        <f t="shared" si="3"/>
        <v>0</v>
      </c>
      <c r="BP72" s="56">
        <f t="shared" si="3"/>
        <v>0</v>
      </c>
      <c r="BQ72" s="56">
        <f t="shared" si="3"/>
        <v>0</v>
      </c>
      <c r="BR72" s="56">
        <f t="shared" si="3"/>
        <v>0</v>
      </c>
      <c r="BS72" s="56">
        <f t="shared" si="3"/>
        <v>0</v>
      </c>
      <c r="BT72" s="56">
        <f t="shared" si="3"/>
        <v>0</v>
      </c>
      <c r="BU72" s="56">
        <f t="shared" si="3"/>
        <v>0</v>
      </c>
      <c r="BV72" s="56">
        <f t="shared" si="3"/>
        <v>0</v>
      </c>
      <c r="BW72" s="56">
        <f t="shared" si="3"/>
        <v>0</v>
      </c>
      <c r="BX72" s="56">
        <f t="shared" si="3"/>
        <v>0</v>
      </c>
      <c r="BY72" s="56">
        <f t="shared" si="3"/>
        <v>0</v>
      </c>
      <c r="BZ72" s="56">
        <f t="shared" si="3"/>
        <v>0</v>
      </c>
      <c r="CA72" s="56">
        <f t="shared" si="3"/>
        <v>0</v>
      </c>
      <c r="CB72" s="56">
        <f t="shared" si="3"/>
        <v>0</v>
      </c>
      <c r="CC72" s="56">
        <f t="shared" si="3"/>
        <v>0</v>
      </c>
      <c r="CD72" s="56">
        <f t="shared" si="3"/>
        <v>0</v>
      </c>
      <c r="CE72" s="56">
        <f t="shared" si="3"/>
        <v>0</v>
      </c>
      <c r="CF72" s="56">
        <f t="shared" si="3"/>
        <v>0</v>
      </c>
      <c r="CG72" s="56">
        <f t="shared" si="3"/>
        <v>0</v>
      </c>
      <c r="CH72" s="56">
        <f t="shared" si="3"/>
        <v>0</v>
      </c>
    </row>
    <row r="73" spans="1:86" s="5" customFormat="1">
      <c r="A73" s="70"/>
      <c r="B73" s="71"/>
      <c r="C73" s="72"/>
      <c r="D73" s="71"/>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c r="CE73" s="72"/>
      <c r="CF73" s="72"/>
      <c r="CG73" s="72"/>
      <c r="CH73" s="72"/>
    </row>
    <row r="74" spans="1:86" ht="13.5" thickBo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row>
    <row r="75" spans="1:86" ht="12.6" customHeight="1" outlineLevel="1">
      <c r="A75" s="298" t="s">
        <v>400</v>
      </c>
      <c r="B75" s="60" t="s">
        <v>119</v>
      </c>
      <c r="C75" s="58"/>
      <c r="D75" s="6" t="s">
        <v>396</v>
      </c>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108"/>
      <c r="BZ75" s="108"/>
      <c r="CA75" s="108"/>
      <c r="CB75" s="108"/>
      <c r="CC75" s="108"/>
      <c r="CD75" s="108"/>
      <c r="CE75" s="108"/>
      <c r="CF75" s="108"/>
      <c r="CG75" s="108"/>
      <c r="CH75" s="108"/>
    </row>
    <row r="76" spans="1:86" outlineLevel="1">
      <c r="A76" s="298"/>
      <c r="B76" s="60" t="s">
        <v>119</v>
      </c>
      <c r="C76" s="58"/>
      <c r="D76" s="6" t="s">
        <v>396</v>
      </c>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108"/>
      <c r="BS76" s="108"/>
      <c r="BT76" s="108"/>
      <c r="BU76" s="108"/>
      <c r="BV76" s="108"/>
      <c r="BW76" s="108"/>
      <c r="BX76" s="108"/>
      <c r="BY76" s="108"/>
      <c r="BZ76" s="108"/>
      <c r="CA76" s="108"/>
      <c r="CB76" s="108"/>
      <c r="CC76" s="108"/>
      <c r="CD76" s="108"/>
      <c r="CE76" s="108"/>
      <c r="CF76" s="108"/>
      <c r="CG76" s="108"/>
      <c r="CH76" s="108"/>
    </row>
    <row r="77" spans="1:86" outlineLevel="1">
      <c r="A77" s="298"/>
      <c r="B77" s="60" t="s">
        <v>119</v>
      </c>
      <c r="C77" s="58"/>
      <c r="D77" s="6" t="s">
        <v>396</v>
      </c>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c r="BQ77" s="108"/>
      <c r="BR77" s="108"/>
      <c r="BS77" s="108"/>
      <c r="BT77" s="108"/>
      <c r="BU77" s="108"/>
      <c r="BV77" s="108"/>
      <c r="BW77" s="108"/>
      <c r="BX77" s="108"/>
      <c r="BY77" s="108"/>
      <c r="BZ77" s="108"/>
      <c r="CA77" s="108"/>
      <c r="CB77" s="108"/>
      <c r="CC77" s="108"/>
      <c r="CD77" s="108"/>
      <c r="CE77" s="108"/>
      <c r="CF77" s="108"/>
      <c r="CG77" s="108"/>
      <c r="CH77" s="108"/>
    </row>
    <row r="78" spans="1:86" outlineLevel="1">
      <c r="A78" s="298"/>
      <c r="B78" s="60" t="s">
        <v>119</v>
      </c>
      <c r="C78" s="58"/>
      <c r="D78" s="6" t="s">
        <v>396</v>
      </c>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8"/>
      <c r="BT78" s="108"/>
      <c r="BU78" s="108"/>
      <c r="BV78" s="108"/>
      <c r="BW78" s="108"/>
      <c r="BX78" s="108"/>
      <c r="BY78" s="108"/>
      <c r="BZ78" s="108"/>
      <c r="CA78" s="108"/>
      <c r="CB78" s="108"/>
      <c r="CC78" s="108"/>
      <c r="CD78" s="108"/>
      <c r="CE78" s="108"/>
      <c r="CF78" s="108"/>
      <c r="CG78" s="108"/>
      <c r="CH78" s="108"/>
    </row>
    <row r="79" spans="1:86" outlineLevel="1">
      <c r="A79" s="298"/>
      <c r="B79" s="60" t="s">
        <v>119</v>
      </c>
      <c r="C79" s="58"/>
      <c r="D79" s="6" t="s">
        <v>396</v>
      </c>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8"/>
      <c r="BQ79" s="108"/>
      <c r="BR79" s="108"/>
      <c r="BS79" s="108"/>
      <c r="BT79" s="108"/>
      <c r="BU79" s="108"/>
      <c r="BV79" s="108"/>
      <c r="BW79" s="108"/>
      <c r="BX79" s="108"/>
      <c r="BY79" s="108"/>
      <c r="BZ79" s="108"/>
      <c r="CA79" s="108"/>
      <c r="CB79" s="108"/>
      <c r="CC79" s="108"/>
      <c r="CD79" s="108"/>
      <c r="CE79" s="108"/>
      <c r="CF79" s="108"/>
      <c r="CG79" s="108"/>
      <c r="CH79" s="108"/>
    </row>
    <row r="80" spans="1:86" outlineLevel="1">
      <c r="A80" s="298"/>
      <c r="B80" s="60" t="s">
        <v>119</v>
      </c>
      <c r="C80" s="58"/>
      <c r="D80" s="6" t="s">
        <v>396</v>
      </c>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c r="CB80" s="109"/>
      <c r="CC80" s="109"/>
      <c r="CD80" s="109"/>
      <c r="CE80" s="109"/>
      <c r="CF80" s="109"/>
      <c r="CG80" s="109"/>
      <c r="CH80" s="109"/>
    </row>
    <row r="81" spans="1:86" outlineLevel="1">
      <c r="A81" s="298"/>
      <c r="B81" s="60" t="s">
        <v>119</v>
      </c>
      <c r="C81" s="61"/>
      <c r="D81" s="6" t="s">
        <v>396</v>
      </c>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c r="AY81" s="109"/>
      <c r="AZ81" s="109"/>
      <c r="BA81" s="109"/>
      <c r="BB81" s="109"/>
      <c r="BC81" s="109"/>
      <c r="BD81" s="109"/>
      <c r="BE81" s="109"/>
      <c r="BF81" s="109"/>
      <c r="BG81" s="109"/>
      <c r="BH81" s="109"/>
      <c r="BI81" s="109"/>
      <c r="BJ81" s="109"/>
      <c r="BK81" s="109"/>
      <c r="BL81" s="109"/>
      <c r="BM81" s="109"/>
      <c r="BN81" s="109"/>
      <c r="BO81" s="109"/>
      <c r="BP81" s="109"/>
      <c r="BQ81" s="109"/>
      <c r="BR81" s="109"/>
      <c r="BS81" s="109"/>
      <c r="BT81" s="109"/>
      <c r="BU81" s="109"/>
      <c r="BV81" s="109"/>
      <c r="BW81" s="109"/>
      <c r="BX81" s="109"/>
      <c r="BY81" s="109"/>
      <c r="BZ81" s="109"/>
      <c r="CA81" s="109"/>
      <c r="CB81" s="109"/>
      <c r="CC81" s="109"/>
      <c r="CD81" s="109"/>
      <c r="CE81" s="109"/>
      <c r="CF81" s="109"/>
      <c r="CG81" s="109"/>
      <c r="CH81" s="109"/>
    </row>
    <row r="82" spans="1:86" outlineLevel="1">
      <c r="A82" s="298"/>
      <c r="B82" s="60" t="s">
        <v>119</v>
      </c>
      <c r="C82" s="61"/>
      <c r="D82" s="6" t="s">
        <v>396</v>
      </c>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09"/>
      <c r="AY82" s="109"/>
      <c r="AZ82" s="109"/>
      <c r="BA82" s="109"/>
      <c r="BB82" s="109"/>
      <c r="BC82" s="109"/>
      <c r="BD82" s="109"/>
      <c r="BE82" s="109"/>
      <c r="BF82" s="109"/>
      <c r="BG82" s="109"/>
      <c r="BH82" s="109"/>
      <c r="BI82" s="109"/>
      <c r="BJ82" s="109"/>
      <c r="BK82" s="109"/>
      <c r="BL82" s="109"/>
      <c r="BM82" s="109"/>
      <c r="BN82" s="109"/>
      <c r="BO82" s="109"/>
      <c r="BP82" s="109"/>
      <c r="BQ82" s="109"/>
      <c r="BR82" s="109"/>
      <c r="BS82" s="109"/>
      <c r="BT82" s="109"/>
      <c r="BU82" s="109"/>
      <c r="BV82" s="109"/>
      <c r="BW82" s="109"/>
      <c r="BX82" s="109"/>
      <c r="BY82" s="109"/>
      <c r="BZ82" s="109"/>
      <c r="CA82" s="109"/>
      <c r="CB82" s="109"/>
      <c r="CC82" s="109"/>
      <c r="CD82" s="109"/>
      <c r="CE82" s="109"/>
      <c r="CF82" s="109"/>
      <c r="CG82" s="109"/>
      <c r="CH82" s="109"/>
    </row>
    <row r="83" spans="1:86" outlineLevel="1">
      <c r="A83" s="298"/>
      <c r="B83" s="60" t="s">
        <v>119</v>
      </c>
      <c r="C83" s="61"/>
      <c r="D83" s="6" t="s">
        <v>396</v>
      </c>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09"/>
      <c r="BO83" s="109"/>
      <c r="BP83" s="109"/>
      <c r="BQ83" s="109"/>
      <c r="BR83" s="109"/>
      <c r="BS83" s="109"/>
      <c r="BT83" s="109"/>
      <c r="BU83" s="109"/>
      <c r="BV83" s="109"/>
      <c r="BW83" s="109"/>
      <c r="BX83" s="109"/>
      <c r="BY83" s="109"/>
      <c r="BZ83" s="109"/>
      <c r="CA83" s="109"/>
      <c r="CB83" s="109"/>
      <c r="CC83" s="109"/>
      <c r="CD83" s="109"/>
      <c r="CE83" s="109"/>
      <c r="CF83" s="109"/>
      <c r="CG83" s="109"/>
      <c r="CH83" s="109"/>
    </row>
    <row r="84" spans="1:86" outlineLevel="1">
      <c r="A84" s="298"/>
      <c r="B84" s="60" t="s">
        <v>119</v>
      </c>
      <c r="C84" s="61"/>
      <c r="D84" s="6" t="s">
        <v>396</v>
      </c>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109"/>
      <c r="BY84" s="109"/>
      <c r="BZ84" s="109"/>
      <c r="CA84" s="109"/>
      <c r="CB84" s="109"/>
      <c r="CC84" s="109"/>
      <c r="CD84" s="109"/>
      <c r="CE84" s="109"/>
      <c r="CF84" s="109"/>
      <c r="CG84" s="109"/>
      <c r="CH84" s="109"/>
    </row>
    <row r="85" spans="1:86" outlineLevel="1">
      <c r="A85" s="298"/>
      <c r="B85" s="61" t="s">
        <v>401</v>
      </c>
      <c r="C85" s="61"/>
      <c r="D85" s="6" t="s">
        <v>396</v>
      </c>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c r="AY85" s="109"/>
      <c r="AZ85" s="109"/>
      <c r="BA85" s="109"/>
      <c r="BB85" s="109"/>
      <c r="BC85" s="109"/>
      <c r="BD85" s="109"/>
      <c r="BE85" s="109"/>
      <c r="BF85" s="109"/>
      <c r="BG85" s="109"/>
      <c r="BH85" s="109"/>
      <c r="BI85" s="109"/>
      <c r="BJ85" s="109"/>
      <c r="BK85" s="109"/>
      <c r="BL85" s="109"/>
      <c r="BM85" s="109"/>
      <c r="BN85" s="109"/>
      <c r="BO85" s="109"/>
      <c r="BP85" s="109"/>
      <c r="BQ85" s="109"/>
      <c r="BR85" s="109"/>
      <c r="BS85" s="109"/>
      <c r="BT85" s="109"/>
      <c r="BU85" s="109"/>
      <c r="BV85" s="109"/>
      <c r="BW85" s="109"/>
      <c r="BX85" s="109"/>
      <c r="BY85" s="109"/>
      <c r="BZ85" s="109"/>
      <c r="CA85" s="109"/>
      <c r="CB85" s="109"/>
      <c r="CC85" s="109"/>
      <c r="CD85" s="109"/>
      <c r="CE85" s="109"/>
      <c r="CF85" s="109"/>
      <c r="CG85" s="109"/>
      <c r="CH85" s="109"/>
    </row>
    <row r="86" spans="1:86" outlineLevel="1">
      <c r="A86" s="298"/>
      <c r="B86" s="61" t="s">
        <v>402</v>
      </c>
      <c r="C86" s="61"/>
      <c r="D86" s="6" t="s">
        <v>396</v>
      </c>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09"/>
      <c r="AX86" s="109"/>
      <c r="AY86" s="109"/>
      <c r="AZ86" s="109"/>
      <c r="BA86" s="109"/>
      <c r="BB86" s="109"/>
      <c r="BC86" s="109"/>
      <c r="BD86" s="109"/>
      <c r="BE86" s="109"/>
      <c r="BF86" s="109"/>
      <c r="BG86" s="109"/>
      <c r="BH86" s="109"/>
      <c r="BI86" s="109"/>
      <c r="BJ86" s="109"/>
      <c r="BK86" s="109"/>
      <c r="BL86" s="109"/>
      <c r="BM86" s="109"/>
      <c r="BN86" s="109"/>
      <c r="BO86" s="109"/>
      <c r="BP86" s="109"/>
      <c r="BQ86" s="109"/>
      <c r="BR86" s="109"/>
      <c r="BS86" s="109"/>
      <c r="BT86" s="109"/>
      <c r="BU86" s="109"/>
      <c r="BV86" s="109"/>
      <c r="BW86" s="109"/>
      <c r="BX86" s="109"/>
      <c r="BY86" s="109"/>
      <c r="BZ86" s="109"/>
      <c r="CA86" s="109"/>
      <c r="CB86" s="109"/>
      <c r="CC86" s="109"/>
      <c r="CD86" s="109"/>
      <c r="CE86" s="109"/>
      <c r="CF86" s="109"/>
      <c r="CG86" s="109"/>
      <c r="CH86" s="109"/>
    </row>
    <row r="87" spans="1:86" outlineLevel="1">
      <c r="A87" s="298"/>
      <c r="B87" s="61" t="s">
        <v>403</v>
      </c>
      <c r="C87" s="61"/>
      <c r="D87" s="6" t="s">
        <v>396</v>
      </c>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N87" s="109"/>
      <c r="BO87" s="109"/>
      <c r="BP87" s="109"/>
      <c r="BQ87" s="109"/>
      <c r="BR87" s="109"/>
      <c r="BS87" s="109"/>
      <c r="BT87" s="109"/>
      <c r="BU87" s="109"/>
      <c r="BV87" s="109"/>
      <c r="BW87" s="109"/>
      <c r="BX87" s="109"/>
      <c r="BY87" s="109"/>
      <c r="BZ87" s="109"/>
      <c r="CA87" s="109"/>
      <c r="CB87" s="109"/>
      <c r="CC87" s="109"/>
      <c r="CD87" s="109"/>
      <c r="CE87" s="109"/>
      <c r="CF87" s="109"/>
      <c r="CG87" s="109"/>
      <c r="CH87" s="109"/>
    </row>
    <row r="88" spans="1:86" ht="13.5" thickBot="1">
      <c r="A88" s="299"/>
      <c r="B88" s="174" t="s">
        <v>404</v>
      </c>
      <c r="C88" s="13"/>
      <c r="D88" s="6" t="s">
        <v>396</v>
      </c>
      <c r="E88" s="48">
        <f>SUM(E75:E87)</f>
        <v>0</v>
      </c>
      <c r="F88" s="48">
        <f>SUM(F75:F87)</f>
        <v>0</v>
      </c>
      <c r="G88" s="48">
        <f t="shared" ref="G88:BE88" si="4">SUM(G75:G87)</f>
        <v>0</v>
      </c>
      <c r="H88" s="48">
        <f t="shared" si="4"/>
        <v>0</v>
      </c>
      <c r="I88" s="48">
        <f t="shared" si="4"/>
        <v>0</v>
      </c>
      <c r="J88" s="48">
        <f t="shared" si="4"/>
        <v>0</v>
      </c>
      <c r="K88" s="48">
        <f t="shared" si="4"/>
        <v>0</v>
      </c>
      <c r="L88" s="48">
        <f t="shared" si="4"/>
        <v>0</v>
      </c>
      <c r="M88" s="48">
        <f t="shared" si="4"/>
        <v>0</v>
      </c>
      <c r="N88" s="48">
        <f t="shared" si="4"/>
        <v>0</v>
      </c>
      <c r="O88" s="48">
        <f t="shared" si="4"/>
        <v>0</v>
      </c>
      <c r="P88" s="48">
        <f t="shared" si="4"/>
        <v>0</v>
      </c>
      <c r="Q88" s="48">
        <f t="shared" si="4"/>
        <v>0</v>
      </c>
      <c r="R88" s="48">
        <f t="shared" si="4"/>
        <v>0</v>
      </c>
      <c r="S88" s="48">
        <f t="shared" si="4"/>
        <v>0</v>
      </c>
      <c r="T88" s="48">
        <f t="shared" si="4"/>
        <v>0</v>
      </c>
      <c r="U88" s="48">
        <f t="shared" si="4"/>
        <v>0</v>
      </c>
      <c r="V88" s="48">
        <f t="shared" si="4"/>
        <v>0</v>
      </c>
      <c r="W88" s="48">
        <f t="shared" si="4"/>
        <v>0</v>
      </c>
      <c r="X88" s="48">
        <f t="shared" si="4"/>
        <v>0</v>
      </c>
      <c r="Y88" s="48">
        <f t="shared" si="4"/>
        <v>0</v>
      </c>
      <c r="Z88" s="48">
        <f t="shared" si="4"/>
        <v>0</v>
      </c>
      <c r="AA88" s="48">
        <f t="shared" si="4"/>
        <v>0</v>
      </c>
      <c r="AB88" s="48">
        <f t="shared" si="4"/>
        <v>0</v>
      </c>
      <c r="AC88" s="48">
        <f t="shared" si="4"/>
        <v>0</v>
      </c>
      <c r="AD88" s="48">
        <f t="shared" si="4"/>
        <v>0</v>
      </c>
      <c r="AE88" s="48">
        <f t="shared" si="4"/>
        <v>0</v>
      </c>
      <c r="AF88" s="48">
        <f t="shared" si="4"/>
        <v>0</v>
      </c>
      <c r="AG88" s="48">
        <f t="shared" si="4"/>
        <v>0</v>
      </c>
      <c r="AH88" s="48">
        <f t="shared" si="4"/>
        <v>0</v>
      </c>
      <c r="AI88" s="48">
        <f t="shared" si="4"/>
        <v>0</v>
      </c>
      <c r="AJ88" s="48">
        <f t="shared" si="4"/>
        <v>0</v>
      </c>
      <c r="AK88" s="48">
        <f t="shared" si="4"/>
        <v>0</v>
      </c>
      <c r="AL88" s="48">
        <f t="shared" si="4"/>
        <v>0</v>
      </c>
      <c r="AM88" s="48">
        <f t="shared" si="4"/>
        <v>0</v>
      </c>
      <c r="AN88" s="48">
        <f t="shared" si="4"/>
        <v>0</v>
      </c>
      <c r="AO88" s="48">
        <f t="shared" si="4"/>
        <v>0</v>
      </c>
      <c r="AP88" s="48">
        <f t="shared" si="4"/>
        <v>0</v>
      </c>
      <c r="AQ88" s="48">
        <f t="shared" si="4"/>
        <v>0</v>
      </c>
      <c r="AR88" s="48">
        <f t="shared" si="4"/>
        <v>0</v>
      </c>
      <c r="AS88" s="48">
        <f t="shared" si="4"/>
        <v>0</v>
      </c>
      <c r="AT88" s="48">
        <f t="shared" si="4"/>
        <v>0</v>
      </c>
      <c r="AU88" s="48">
        <f t="shared" si="4"/>
        <v>0</v>
      </c>
      <c r="AV88" s="48">
        <f t="shared" si="4"/>
        <v>0</v>
      </c>
      <c r="AW88" s="48">
        <f t="shared" si="4"/>
        <v>0</v>
      </c>
      <c r="AX88" s="48">
        <f t="shared" si="4"/>
        <v>0</v>
      </c>
      <c r="AY88" s="48">
        <f t="shared" si="4"/>
        <v>0</v>
      </c>
      <c r="AZ88" s="48">
        <f t="shared" si="4"/>
        <v>0</v>
      </c>
      <c r="BA88" s="48">
        <f t="shared" si="4"/>
        <v>0</v>
      </c>
      <c r="BB88" s="48">
        <f t="shared" si="4"/>
        <v>0</v>
      </c>
      <c r="BC88" s="48">
        <f t="shared" si="4"/>
        <v>0</v>
      </c>
      <c r="BD88" s="48">
        <f t="shared" si="4"/>
        <v>0</v>
      </c>
      <c r="BE88" s="48">
        <f t="shared" si="4"/>
        <v>0</v>
      </c>
      <c r="BF88" s="48">
        <f t="shared" ref="BF88:CH88" si="5">SUM(BF75:BF87)</f>
        <v>0</v>
      </c>
      <c r="BG88" s="48">
        <f t="shared" si="5"/>
        <v>0</v>
      </c>
      <c r="BH88" s="48">
        <f t="shared" si="5"/>
        <v>0</v>
      </c>
      <c r="BI88" s="48">
        <f t="shared" si="5"/>
        <v>0</v>
      </c>
      <c r="BJ88" s="48">
        <f t="shared" si="5"/>
        <v>0</v>
      </c>
      <c r="BK88" s="48">
        <f t="shared" si="5"/>
        <v>0</v>
      </c>
      <c r="BL88" s="48">
        <f t="shared" si="5"/>
        <v>0</v>
      </c>
      <c r="BM88" s="48">
        <f t="shared" si="5"/>
        <v>0</v>
      </c>
      <c r="BN88" s="48">
        <f t="shared" si="5"/>
        <v>0</v>
      </c>
      <c r="BO88" s="48">
        <f t="shared" si="5"/>
        <v>0</v>
      </c>
      <c r="BP88" s="48">
        <f t="shared" si="5"/>
        <v>0</v>
      </c>
      <c r="BQ88" s="48">
        <f t="shared" si="5"/>
        <v>0</v>
      </c>
      <c r="BR88" s="48">
        <f t="shared" si="5"/>
        <v>0</v>
      </c>
      <c r="BS88" s="48">
        <f t="shared" si="5"/>
        <v>0</v>
      </c>
      <c r="BT88" s="48">
        <f t="shared" si="5"/>
        <v>0</v>
      </c>
      <c r="BU88" s="48">
        <f t="shared" si="5"/>
        <v>0</v>
      </c>
      <c r="BV88" s="48">
        <f t="shared" si="5"/>
        <v>0</v>
      </c>
      <c r="BW88" s="48">
        <f t="shared" si="5"/>
        <v>0</v>
      </c>
      <c r="BX88" s="48">
        <f t="shared" si="5"/>
        <v>0</v>
      </c>
      <c r="BY88" s="48">
        <f t="shared" si="5"/>
        <v>0</v>
      </c>
      <c r="BZ88" s="48">
        <f t="shared" si="5"/>
        <v>0</v>
      </c>
      <c r="CA88" s="48">
        <f t="shared" si="5"/>
        <v>0</v>
      </c>
      <c r="CB88" s="48">
        <f t="shared" si="5"/>
        <v>0</v>
      </c>
      <c r="CC88" s="48">
        <f t="shared" si="5"/>
        <v>0</v>
      </c>
      <c r="CD88" s="48">
        <f t="shared" si="5"/>
        <v>0</v>
      </c>
      <c r="CE88" s="48">
        <f t="shared" si="5"/>
        <v>0</v>
      </c>
      <c r="CF88" s="48">
        <f t="shared" si="5"/>
        <v>0</v>
      </c>
      <c r="CG88" s="48">
        <f t="shared" si="5"/>
        <v>0</v>
      </c>
      <c r="CH88" s="48">
        <f t="shared" si="5"/>
        <v>0</v>
      </c>
    </row>
    <row r="89" spans="1:86" ht="13.5" thickBot="1">
      <c r="A89" s="15"/>
      <c r="B89" s="20" t="s">
        <v>405</v>
      </c>
      <c r="C89" s="8" t="s">
        <v>406</v>
      </c>
      <c r="D89" s="16" t="s">
        <v>396</v>
      </c>
      <c r="E89" s="55">
        <f>E62+E88</f>
        <v>0</v>
      </c>
      <c r="F89" s="55">
        <f t="shared" ref="F89:BF89" si="6">F62+F88</f>
        <v>0</v>
      </c>
      <c r="G89" s="55">
        <f t="shared" si="6"/>
        <v>0</v>
      </c>
      <c r="H89" s="55">
        <f t="shared" si="6"/>
        <v>0</v>
      </c>
      <c r="I89" s="55">
        <f t="shared" si="6"/>
        <v>0</v>
      </c>
      <c r="J89" s="55">
        <f t="shared" si="6"/>
        <v>0</v>
      </c>
      <c r="K89" s="55">
        <f t="shared" si="6"/>
        <v>0</v>
      </c>
      <c r="L89" s="55">
        <f t="shared" si="6"/>
        <v>0</v>
      </c>
      <c r="M89" s="55">
        <f t="shared" si="6"/>
        <v>0</v>
      </c>
      <c r="N89" s="55">
        <f t="shared" si="6"/>
        <v>0</v>
      </c>
      <c r="O89" s="55">
        <f t="shared" si="6"/>
        <v>0</v>
      </c>
      <c r="P89" s="55">
        <f t="shared" si="6"/>
        <v>0</v>
      </c>
      <c r="Q89" s="55">
        <f t="shared" si="6"/>
        <v>0</v>
      </c>
      <c r="R89" s="55">
        <f t="shared" si="6"/>
        <v>0</v>
      </c>
      <c r="S89" s="55">
        <f t="shared" si="6"/>
        <v>0</v>
      </c>
      <c r="T89" s="55">
        <f t="shared" si="6"/>
        <v>0</v>
      </c>
      <c r="U89" s="55">
        <f t="shared" si="6"/>
        <v>0</v>
      </c>
      <c r="V89" s="55">
        <f t="shared" si="6"/>
        <v>0</v>
      </c>
      <c r="W89" s="55">
        <f t="shared" si="6"/>
        <v>0</v>
      </c>
      <c r="X89" s="55">
        <f t="shared" si="6"/>
        <v>0</v>
      </c>
      <c r="Y89" s="55">
        <f t="shared" si="6"/>
        <v>0</v>
      </c>
      <c r="Z89" s="55">
        <f t="shared" si="6"/>
        <v>0</v>
      </c>
      <c r="AA89" s="55">
        <f t="shared" si="6"/>
        <v>0</v>
      </c>
      <c r="AB89" s="55">
        <f t="shared" si="6"/>
        <v>0</v>
      </c>
      <c r="AC89" s="55">
        <f t="shared" si="6"/>
        <v>0</v>
      </c>
      <c r="AD89" s="55">
        <f t="shared" si="6"/>
        <v>0</v>
      </c>
      <c r="AE89" s="55">
        <f t="shared" si="6"/>
        <v>0</v>
      </c>
      <c r="AF89" s="55">
        <f t="shared" si="6"/>
        <v>0</v>
      </c>
      <c r="AG89" s="55">
        <f t="shared" si="6"/>
        <v>0</v>
      </c>
      <c r="AH89" s="55">
        <f t="shared" si="6"/>
        <v>0</v>
      </c>
      <c r="AI89" s="55">
        <f t="shared" si="6"/>
        <v>0</v>
      </c>
      <c r="AJ89" s="55">
        <f t="shared" si="6"/>
        <v>0</v>
      </c>
      <c r="AK89" s="55">
        <f t="shared" si="6"/>
        <v>0</v>
      </c>
      <c r="AL89" s="55">
        <f t="shared" si="6"/>
        <v>0</v>
      </c>
      <c r="AM89" s="55">
        <f t="shared" si="6"/>
        <v>0</v>
      </c>
      <c r="AN89" s="55">
        <f t="shared" si="6"/>
        <v>0</v>
      </c>
      <c r="AO89" s="55">
        <f t="shared" si="6"/>
        <v>0</v>
      </c>
      <c r="AP89" s="55">
        <f t="shared" si="6"/>
        <v>0</v>
      </c>
      <c r="AQ89" s="55">
        <f t="shared" si="6"/>
        <v>0</v>
      </c>
      <c r="AR89" s="55">
        <f t="shared" si="6"/>
        <v>0</v>
      </c>
      <c r="AS89" s="55">
        <f t="shared" si="6"/>
        <v>0</v>
      </c>
      <c r="AT89" s="55">
        <f t="shared" si="6"/>
        <v>0</v>
      </c>
      <c r="AU89" s="55">
        <f t="shared" si="6"/>
        <v>0</v>
      </c>
      <c r="AV89" s="55">
        <f t="shared" si="6"/>
        <v>0</v>
      </c>
      <c r="AW89" s="55">
        <f t="shared" si="6"/>
        <v>0</v>
      </c>
      <c r="AX89" s="55">
        <f t="shared" si="6"/>
        <v>0</v>
      </c>
      <c r="AY89" s="55">
        <f t="shared" si="6"/>
        <v>0</v>
      </c>
      <c r="AZ89" s="55">
        <f t="shared" si="6"/>
        <v>0</v>
      </c>
      <c r="BA89" s="55">
        <f t="shared" si="6"/>
        <v>0</v>
      </c>
      <c r="BB89" s="55">
        <f t="shared" si="6"/>
        <v>0</v>
      </c>
      <c r="BC89" s="55">
        <f t="shared" si="6"/>
        <v>0</v>
      </c>
      <c r="BD89" s="55">
        <f t="shared" si="6"/>
        <v>0</v>
      </c>
      <c r="BE89" s="55">
        <f t="shared" si="6"/>
        <v>0</v>
      </c>
      <c r="BF89" s="55">
        <f t="shared" si="6"/>
        <v>0</v>
      </c>
      <c r="BG89" s="55">
        <f t="shared" ref="BG89:CH89" si="7">BG62+BG72+BG88</f>
        <v>0</v>
      </c>
      <c r="BH89" s="55">
        <f t="shared" si="7"/>
        <v>0</v>
      </c>
      <c r="BI89" s="55">
        <f t="shared" si="7"/>
        <v>0</v>
      </c>
      <c r="BJ89" s="55">
        <f t="shared" si="7"/>
        <v>0</v>
      </c>
      <c r="BK89" s="55">
        <f t="shared" si="7"/>
        <v>0</v>
      </c>
      <c r="BL89" s="55">
        <f t="shared" si="7"/>
        <v>0</v>
      </c>
      <c r="BM89" s="55">
        <f t="shared" si="7"/>
        <v>0</v>
      </c>
      <c r="BN89" s="55">
        <f t="shared" si="7"/>
        <v>0</v>
      </c>
      <c r="BO89" s="55">
        <f t="shared" si="7"/>
        <v>0</v>
      </c>
      <c r="BP89" s="55">
        <f t="shared" si="7"/>
        <v>0</v>
      </c>
      <c r="BQ89" s="55">
        <f t="shared" si="7"/>
        <v>0</v>
      </c>
      <c r="BR89" s="55">
        <f t="shared" si="7"/>
        <v>0</v>
      </c>
      <c r="BS89" s="55">
        <f t="shared" si="7"/>
        <v>0</v>
      </c>
      <c r="BT89" s="55">
        <f t="shared" si="7"/>
        <v>0</v>
      </c>
      <c r="BU89" s="55">
        <f t="shared" si="7"/>
        <v>0</v>
      </c>
      <c r="BV89" s="55">
        <f t="shared" si="7"/>
        <v>0</v>
      </c>
      <c r="BW89" s="55">
        <f t="shared" si="7"/>
        <v>0</v>
      </c>
      <c r="BX89" s="55">
        <f t="shared" si="7"/>
        <v>0</v>
      </c>
      <c r="BY89" s="55">
        <f t="shared" si="7"/>
        <v>0</v>
      </c>
      <c r="BZ89" s="55">
        <f t="shared" si="7"/>
        <v>0</v>
      </c>
      <c r="CA89" s="55">
        <f t="shared" si="7"/>
        <v>0</v>
      </c>
      <c r="CB89" s="55">
        <f t="shared" si="7"/>
        <v>0</v>
      </c>
      <c r="CC89" s="55">
        <f t="shared" si="7"/>
        <v>0</v>
      </c>
      <c r="CD89" s="55">
        <f t="shared" si="7"/>
        <v>0</v>
      </c>
      <c r="CE89" s="55">
        <f t="shared" si="7"/>
        <v>0</v>
      </c>
      <c r="CF89" s="55">
        <f t="shared" si="7"/>
        <v>0</v>
      </c>
      <c r="CG89" s="55">
        <f t="shared" si="7"/>
        <v>0</v>
      </c>
      <c r="CH89" s="55">
        <f t="shared" si="7"/>
        <v>0</v>
      </c>
    </row>
    <row r="90" spans="1:86">
      <c r="A90" s="17"/>
      <c r="B90" s="6" t="s">
        <v>383</v>
      </c>
      <c r="C90" s="13" t="s">
        <v>407</v>
      </c>
      <c r="D90" s="6" t="s">
        <v>408</v>
      </c>
      <c r="E90" s="185">
        <f t="shared" ref="E90:AK90" si="8">$B$23</f>
        <v>0</v>
      </c>
      <c r="F90" s="185">
        <f t="shared" si="8"/>
        <v>0</v>
      </c>
      <c r="G90" s="185">
        <f t="shared" si="8"/>
        <v>0</v>
      </c>
      <c r="H90" s="185">
        <f t="shared" si="8"/>
        <v>0</v>
      </c>
      <c r="I90" s="185">
        <f t="shared" si="8"/>
        <v>0</v>
      </c>
      <c r="J90" s="185">
        <f t="shared" si="8"/>
        <v>0</v>
      </c>
      <c r="K90" s="185">
        <f t="shared" si="8"/>
        <v>0</v>
      </c>
      <c r="L90" s="185">
        <f t="shared" si="8"/>
        <v>0</v>
      </c>
      <c r="M90" s="185">
        <f t="shared" si="8"/>
        <v>0</v>
      </c>
      <c r="N90" s="185">
        <f t="shared" si="8"/>
        <v>0</v>
      </c>
      <c r="O90" s="185">
        <f t="shared" si="8"/>
        <v>0</v>
      </c>
      <c r="P90" s="185">
        <f t="shared" si="8"/>
        <v>0</v>
      </c>
      <c r="Q90" s="185">
        <f t="shared" si="8"/>
        <v>0</v>
      </c>
      <c r="R90" s="185">
        <f t="shared" si="8"/>
        <v>0</v>
      </c>
      <c r="S90" s="185">
        <f t="shared" si="8"/>
        <v>0</v>
      </c>
      <c r="T90" s="185">
        <f t="shared" si="8"/>
        <v>0</v>
      </c>
      <c r="U90" s="185">
        <f t="shared" si="8"/>
        <v>0</v>
      </c>
      <c r="V90" s="185">
        <f t="shared" si="8"/>
        <v>0</v>
      </c>
      <c r="W90" s="185">
        <f t="shared" si="8"/>
        <v>0</v>
      </c>
      <c r="X90" s="185">
        <f t="shared" si="8"/>
        <v>0</v>
      </c>
      <c r="Y90" s="185">
        <f t="shared" si="8"/>
        <v>0</v>
      </c>
      <c r="Z90" s="185">
        <f t="shared" si="8"/>
        <v>0</v>
      </c>
      <c r="AA90" s="185">
        <f t="shared" si="8"/>
        <v>0</v>
      </c>
      <c r="AB90" s="185">
        <f t="shared" si="8"/>
        <v>0</v>
      </c>
      <c r="AC90" s="185">
        <f t="shared" si="8"/>
        <v>0</v>
      </c>
      <c r="AD90" s="185">
        <f t="shared" si="8"/>
        <v>0</v>
      </c>
      <c r="AE90" s="185">
        <f t="shared" si="8"/>
        <v>0</v>
      </c>
      <c r="AF90" s="185">
        <f t="shared" si="8"/>
        <v>0</v>
      </c>
      <c r="AG90" s="185">
        <f t="shared" si="8"/>
        <v>0</v>
      </c>
      <c r="AH90" s="185">
        <f t="shared" si="8"/>
        <v>0</v>
      </c>
      <c r="AI90" s="185">
        <f t="shared" si="8"/>
        <v>0</v>
      </c>
      <c r="AJ90" s="185">
        <f t="shared" si="8"/>
        <v>0</v>
      </c>
      <c r="AK90" s="185">
        <f t="shared" si="8"/>
        <v>0</v>
      </c>
      <c r="AL90" s="185">
        <f t="shared" ref="AL90:CH90" si="9">$B$23</f>
        <v>0</v>
      </c>
      <c r="AM90" s="185">
        <f t="shared" si="9"/>
        <v>0</v>
      </c>
      <c r="AN90" s="185">
        <f t="shared" si="9"/>
        <v>0</v>
      </c>
      <c r="AO90" s="185">
        <f t="shared" si="9"/>
        <v>0</v>
      </c>
      <c r="AP90" s="185">
        <f t="shared" si="9"/>
        <v>0</v>
      </c>
      <c r="AQ90" s="185">
        <f t="shared" si="9"/>
        <v>0</v>
      </c>
      <c r="AR90" s="185">
        <f t="shared" si="9"/>
        <v>0</v>
      </c>
      <c r="AS90" s="185">
        <f t="shared" si="9"/>
        <v>0</v>
      </c>
      <c r="AT90" s="185">
        <f t="shared" si="9"/>
        <v>0</v>
      </c>
      <c r="AU90" s="185">
        <f t="shared" si="9"/>
        <v>0</v>
      </c>
      <c r="AV90" s="185">
        <f t="shared" si="9"/>
        <v>0</v>
      </c>
      <c r="AW90" s="185">
        <f t="shared" si="9"/>
        <v>0</v>
      </c>
      <c r="AX90" s="185">
        <f t="shared" si="9"/>
        <v>0</v>
      </c>
      <c r="AY90" s="185">
        <f t="shared" si="9"/>
        <v>0</v>
      </c>
      <c r="AZ90" s="185">
        <f t="shared" si="9"/>
        <v>0</v>
      </c>
      <c r="BA90" s="185">
        <f t="shared" si="9"/>
        <v>0</v>
      </c>
      <c r="BB90" s="185">
        <f t="shared" si="9"/>
        <v>0</v>
      </c>
      <c r="BC90" s="185">
        <f t="shared" si="9"/>
        <v>0</v>
      </c>
      <c r="BD90" s="185">
        <f t="shared" si="9"/>
        <v>0</v>
      </c>
      <c r="BE90" s="185">
        <f t="shared" si="9"/>
        <v>0</v>
      </c>
      <c r="BF90" s="185">
        <f t="shared" si="9"/>
        <v>0</v>
      </c>
      <c r="BG90" s="52">
        <f t="shared" si="9"/>
        <v>0</v>
      </c>
      <c r="BH90" s="52">
        <f t="shared" si="9"/>
        <v>0</v>
      </c>
      <c r="BI90" s="52">
        <f t="shared" si="9"/>
        <v>0</v>
      </c>
      <c r="BJ90" s="52">
        <f t="shared" si="9"/>
        <v>0</v>
      </c>
      <c r="BK90" s="52">
        <f t="shared" si="9"/>
        <v>0</v>
      </c>
      <c r="BL90" s="52">
        <f t="shared" si="9"/>
        <v>0</v>
      </c>
      <c r="BM90" s="52">
        <f t="shared" si="9"/>
        <v>0</v>
      </c>
      <c r="BN90" s="52">
        <f t="shared" si="9"/>
        <v>0</v>
      </c>
      <c r="BO90" s="52">
        <f t="shared" si="9"/>
        <v>0</v>
      </c>
      <c r="BP90" s="52">
        <f t="shared" si="9"/>
        <v>0</v>
      </c>
      <c r="BQ90" s="52">
        <f t="shared" si="9"/>
        <v>0</v>
      </c>
      <c r="BR90" s="52">
        <f t="shared" si="9"/>
        <v>0</v>
      </c>
      <c r="BS90" s="52">
        <f t="shared" si="9"/>
        <v>0</v>
      </c>
      <c r="BT90" s="52">
        <f t="shared" si="9"/>
        <v>0</v>
      </c>
      <c r="BU90" s="52">
        <f t="shared" si="9"/>
        <v>0</v>
      </c>
      <c r="BV90" s="52">
        <f t="shared" si="9"/>
        <v>0</v>
      </c>
      <c r="BW90" s="52">
        <f t="shared" si="9"/>
        <v>0</v>
      </c>
      <c r="BX90" s="52">
        <f t="shared" si="9"/>
        <v>0</v>
      </c>
      <c r="BY90" s="52">
        <f t="shared" si="9"/>
        <v>0</v>
      </c>
      <c r="BZ90" s="52">
        <f t="shared" si="9"/>
        <v>0</v>
      </c>
      <c r="CA90" s="52">
        <f t="shared" si="9"/>
        <v>0</v>
      </c>
      <c r="CB90" s="52">
        <f t="shared" si="9"/>
        <v>0</v>
      </c>
      <c r="CC90" s="52">
        <f t="shared" si="9"/>
        <v>0</v>
      </c>
      <c r="CD90" s="52">
        <f t="shared" si="9"/>
        <v>0</v>
      </c>
      <c r="CE90" s="52">
        <f t="shared" si="9"/>
        <v>0</v>
      </c>
      <c r="CF90" s="52">
        <f t="shared" si="9"/>
        <v>0</v>
      </c>
      <c r="CG90" s="52">
        <f t="shared" si="9"/>
        <v>0</v>
      </c>
      <c r="CH90" s="52">
        <f t="shared" si="9"/>
        <v>0</v>
      </c>
    </row>
    <row r="91" spans="1:86">
      <c r="A91" s="17"/>
      <c r="B91" s="6" t="s">
        <v>409</v>
      </c>
      <c r="C91" s="6" t="s">
        <v>410</v>
      </c>
      <c r="D91" s="6" t="s">
        <v>396</v>
      </c>
      <c r="E91" s="52">
        <f>E89*E90</f>
        <v>0</v>
      </c>
      <c r="F91" s="52">
        <f>F89*F90</f>
        <v>0</v>
      </c>
      <c r="G91" s="52">
        <f>G89*G90</f>
        <v>0</v>
      </c>
      <c r="H91" s="52">
        <f t="shared" ref="H91:BD91" si="10">H89*H90</f>
        <v>0</v>
      </c>
      <c r="I91" s="52">
        <f t="shared" si="10"/>
        <v>0</v>
      </c>
      <c r="J91" s="52">
        <f t="shared" si="10"/>
        <v>0</v>
      </c>
      <c r="K91" s="52">
        <f t="shared" si="10"/>
        <v>0</v>
      </c>
      <c r="L91" s="52">
        <f t="shared" si="10"/>
        <v>0</v>
      </c>
      <c r="M91" s="52">
        <f t="shared" si="10"/>
        <v>0</v>
      </c>
      <c r="N91" s="52">
        <f t="shared" si="10"/>
        <v>0</v>
      </c>
      <c r="O91" s="52">
        <f t="shared" si="10"/>
        <v>0</v>
      </c>
      <c r="P91" s="52">
        <f t="shared" si="10"/>
        <v>0</v>
      </c>
      <c r="Q91" s="52">
        <f t="shared" si="10"/>
        <v>0</v>
      </c>
      <c r="R91" s="52">
        <f t="shared" si="10"/>
        <v>0</v>
      </c>
      <c r="S91" s="52">
        <f t="shared" si="10"/>
        <v>0</v>
      </c>
      <c r="T91" s="52">
        <f t="shared" si="10"/>
        <v>0</v>
      </c>
      <c r="U91" s="52">
        <f t="shared" si="10"/>
        <v>0</v>
      </c>
      <c r="V91" s="52">
        <f t="shared" si="10"/>
        <v>0</v>
      </c>
      <c r="W91" s="52">
        <f t="shared" si="10"/>
        <v>0</v>
      </c>
      <c r="X91" s="52">
        <f t="shared" si="10"/>
        <v>0</v>
      </c>
      <c r="Y91" s="52">
        <f t="shared" si="10"/>
        <v>0</v>
      </c>
      <c r="Z91" s="52">
        <f t="shared" si="10"/>
        <v>0</v>
      </c>
      <c r="AA91" s="52">
        <f t="shared" si="10"/>
        <v>0</v>
      </c>
      <c r="AB91" s="52">
        <f t="shared" si="10"/>
        <v>0</v>
      </c>
      <c r="AC91" s="52">
        <f t="shared" si="10"/>
        <v>0</v>
      </c>
      <c r="AD91" s="52">
        <f t="shared" si="10"/>
        <v>0</v>
      </c>
      <c r="AE91" s="52">
        <f t="shared" si="10"/>
        <v>0</v>
      </c>
      <c r="AF91" s="52">
        <f t="shared" si="10"/>
        <v>0</v>
      </c>
      <c r="AG91" s="52">
        <f t="shared" si="10"/>
        <v>0</v>
      </c>
      <c r="AH91" s="52">
        <f t="shared" si="10"/>
        <v>0</v>
      </c>
      <c r="AI91" s="52">
        <f t="shared" si="10"/>
        <v>0</v>
      </c>
      <c r="AJ91" s="52">
        <f t="shared" si="10"/>
        <v>0</v>
      </c>
      <c r="AK91" s="52">
        <f t="shared" si="10"/>
        <v>0</v>
      </c>
      <c r="AL91" s="52">
        <f t="shared" si="10"/>
        <v>0</v>
      </c>
      <c r="AM91" s="52">
        <f t="shared" si="10"/>
        <v>0</v>
      </c>
      <c r="AN91" s="52">
        <f t="shared" si="10"/>
        <v>0</v>
      </c>
      <c r="AO91" s="52">
        <f t="shared" si="10"/>
        <v>0</v>
      </c>
      <c r="AP91" s="52">
        <f t="shared" si="10"/>
        <v>0</v>
      </c>
      <c r="AQ91" s="52">
        <f t="shared" si="10"/>
        <v>0</v>
      </c>
      <c r="AR91" s="52">
        <f t="shared" si="10"/>
        <v>0</v>
      </c>
      <c r="AS91" s="52">
        <f t="shared" si="10"/>
        <v>0</v>
      </c>
      <c r="AT91" s="52">
        <f t="shared" si="10"/>
        <v>0</v>
      </c>
      <c r="AU91" s="52">
        <f t="shared" si="10"/>
        <v>0</v>
      </c>
      <c r="AV91" s="52">
        <f t="shared" si="10"/>
        <v>0</v>
      </c>
      <c r="AW91" s="52">
        <f t="shared" si="10"/>
        <v>0</v>
      </c>
      <c r="AX91" s="52">
        <f t="shared" si="10"/>
        <v>0</v>
      </c>
      <c r="AY91" s="52">
        <f t="shared" si="10"/>
        <v>0</v>
      </c>
      <c r="AZ91" s="52">
        <f t="shared" si="10"/>
        <v>0</v>
      </c>
      <c r="BA91" s="52">
        <f t="shared" si="10"/>
        <v>0</v>
      </c>
      <c r="BB91" s="52">
        <f t="shared" si="10"/>
        <v>0</v>
      </c>
      <c r="BC91" s="52">
        <f t="shared" si="10"/>
        <v>0</v>
      </c>
      <c r="BD91" s="52">
        <f t="shared" si="10"/>
        <v>0</v>
      </c>
      <c r="BE91" s="52">
        <f>BE89*BE90</f>
        <v>0</v>
      </c>
      <c r="BF91" s="52">
        <f t="shared" ref="BF91:CH91" si="11">BF89*BF90</f>
        <v>0</v>
      </c>
      <c r="BG91" s="52">
        <f t="shared" si="11"/>
        <v>0</v>
      </c>
      <c r="BH91" s="52">
        <f t="shared" si="11"/>
        <v>0</v>
      </c>
      <c r="BI91" s="52">
        <f t="shared" si="11"/>
        <v>0</v>
      </c>
      <c r="BJ91" s="52">
        <f t="shared" si="11"/>
        <v>0</v>
      </c>
      <c r="BK91" s="52">
        <f t="shared" si="11"/>
        <v>0</v>
      </c>
      <c r="BL91" s="52">
        <f t="shared" si="11"/>
        <v>0</v>
      </c>
      <c r="BM91" s="52">
        <f t="shared" si="11"/>
        <v>0</v>
      </c>
      <c r="BN91" s="52">
        <f t="shared" si="11"/>
        <v>0</v>
      </c>
      <c r="BO91" s="52">
        <f t="shared" si="11"/>
        <v>0</v>
      </c>
      <c r="BP91" s="52">
        <f t="shared" si="11"/>
        <v>0</v>
      </c>
      <c r="BQ91" s="52">
        <f t="shared" si="11"/>
        <v>0</v>
      </c>
      <c r="BR91" s="52">
        <f t="shared" si="11"/>
        <v>0</v>
      </c>
      <c r="BS91" s="52">
        <f t="shared" si="11"/>
        <v>0</v>
      </c>
      <c r="BT91" s="52">
        <f t="shared" si="11"/>
        <v>0</v>
      </c>
      <c r="BU91" s="52">
        <f t="shared" si="11"/>
        <v>0</v>
      </c>
      <c r="BV91" s="52">
        <f t="shared" si="11"/>
        <v>0</v>
      </c>
      <c r="BW91" s="52">
        <f t="shared" si="11"/>
        <v>0</v>
      </c>
      <c r="BX91" s="52">
        <f t="shared" si="11"/>
        <v>0</v>
      </c>
      <c r="BY91" s="52">
        <f t="shared" si="11"/>
        <v>0</v>
      </c>
      <c r="BZ91" s="52">
        <f t="shared" si="11"/>
        <v>0</v>
      </c>
      <c r="CA91" s="52">
        <f t="shared" si="11"/>
        <v>0</v>
      </c>
      <c r="CB91" s="52">
        <f t="shared" si="11"/>
        <v>0</v>
      </c>
      <c r="CC91" s="52">
        <f t="shared" si="11"/>
        <v>0</v>
      </c>
      <c r="CD91" s="52">
        <f t="shared" si="11"/>
        <v>0</v>
      </c>
      <c r="CE91" s="52">
        <f t="shared" si="11"/>
        <v>0</v>
      </c>
      <c r="CF91" s="52">
        <f t="shared" si="11"/>
        <v>0</v>
      </c>
      <c r="CG91" s="52">
        <f t="shared" si="11"/>
        <v>0</v>
      </c>
      <c r="CH91" s="52">
        <f t="shared" si="11"/>
        <v>0</v>
      </c>
    </row>
    <row r="92" spans="1:86">
      <c r="A92" s="17"/>
      <c r="B92" s="6" t="s">
        <v>411</v>
      </c>
      <c r="C92" s="18" t="s">
        <v>412</v>
      </c>
      <c r="D92" s="6" t="s">
        <v>396</v>
      </c>
      <c r="E92" s="52">
        <f>E89-E91</f>
        <v>0</v>
      </c>
      <c r="F92" s="52">
        <f>F89-F91</f>
        <v>0</v>
      </c>
      <c r="G92" s="52">
        <f>G89-G91</f>
        <v>0</v>
      </c>
      <c r="H92" s="52">
        <f t="shared" ref="H92:BD92" si="12">H89-H91</f>
        <v>0</v>
      </c>
      <c r="I92" s="52">
        <f t="shared" si="12"/>
        <v>0</v>
      </c>
      <c r="J92" s="52">
        <f t="shared" si="12"/>
        <v>0</v>
      </c>
      <c r="K92" s="52">
        <f t="shared" si="12"/>
        <v>0</v>
      </c>
      <c r="L92" s="52">
        <f t="shared" si="12"/>
        <v>0</v>
      </c>
      <c r="M92" s="52">
        <f t="shared" si="12"/>
        <v>0</v>
      </c>
      <c r="N92" s="52">
        <f t="shared" si="12"/>
        <v>0</v>
      </c>
      <c r="O92" s="52">
        <f t="shared" si="12"/>
        <v>0</v>
      </c>
      <c r="P92" s="52">
        <f t="shared" si="12"/>
        <v>0</v>
      </c>
      <c r="Q92" s="52">
        <f t="shared" si="12"/>
        <v>0</v>
      </c>
      <c r="R92" s="52">
        <f t="shared" si="12"/>
        <v>0</v>
      </c>
      <c r="S92" s="52">
        <f t="shared" si="12"/>
        <v>0</v>
      </c>
      <c r="T92" s="52">
        <f t="shared" si="12"/>
        <v>0</v>
      </c>
      <c r="U92" s="52">
        <f t="shared" si="12"/>
        <v>0</v>
      </c>
      <c r="V92" s="52">
        <f t="shared" si="12"/>
        <v>0</v>
      </c>
      <c r="W92" s="52">
        <f t="shared" si="12"/>
        <v>0</v>
      </c>
      <c r="X92" s="52">
        <f t="shared" si="12"/>
        <v>0</v>
      </c>
      <c r="Y92" s="52">
        <f t="shared" si="12"/>
        <v>0</v>
      </c>
      <c r="Z92" s="52">
        <f t="shared" si="12"/>
        <v>0</v>
      </c>
      <c r="AA92" s="52">
        <f t="shared" si="12"/>
        <v>0</v>
      </c>
      <c r="AB92" s="52">
        <f t="shared" si="12"/>
        <v>0</v>
      </c>
      <c r="AC92" s="52">
        <f t="shared" si="12"/>
        <v>0</v>
      </c>
      <c r="AD92" s="52">
        <f t="shared" si="12"/>
        <v>0</v>
      </c>
      <c r="AE92" s="52">
        <f t="shared" si="12"/>
        <v>0</v>
      </c>
      <c r="AF92" s="52">
        <f t="shared" si="12"/>
        <v>0</v>
      </c>
      <c r="AG92" s="52">
        <f t="shared" si="12"/>
        <v>0</v>
      </c>
      <c r="AH92" s="52">
        <f t="shared" si="12"/>
        <v>0</v>
      </c>
      <c r="AI92" s="52">
        <f t="shared" si="12"/>
        <v>0</v>
      </c>
      <c r="AJ92" s="52">
        <f t="shared" si="12"/>
        <v>0</v>
      </c>
      <c r="AK92" s="52">
        <f t="shared" si="12"/>
        <v>0</v>
      </c>
      <c r="AL92" s="52">
        <f t="shared" si="12"/>
        <v>0</v>
      </c>
      <c r="AM92" s="52">
        <f t="shared" si="12"/>
        <v>0</v>
      </c>
      <c r="AN92" s="52">
        <f t="shared" si="12"/>
        <v>0</v>
      </c>
      <c r="AO92" s="52">
        <f t="shared" si="12"/>
        <v>0</v>
      </c>
      <c r="AP92" s="52">
        <f t="shared" si="12"/>
        <v>0</v>
      </c>
      <c r="AQ92" s="52">
        <f t="shared" si="12"/>
        <v>0</v>
      </c>
      <c r="AR92" s="52">
        <f t="shared" si="12"/>
        <v>0</v>
      </c>
      <c r="AS92" s="52">
        <f t="shared" si="12"/>
        <v>0</v>
      </c>
      <c r="AT92" s="52">
        <f t="shared" si="12"/>
        <v>0</v>
      </c>
      <c r="AU92" s="52">
        <f t="shared" si="12"/>
        <v>0</v>
      </c>
      <c r="AV92" s="52">
        <f t="shared" si="12"/>
        <v>0</v>
      </c>
      <c r="AW92" s="52">
        <f t="shared" si="12"/>
        <v>0</v>
      </c>
      <c r="AX92" s="52">
        <f t="shared" si="12"/>
        <v>0</v>
      </c>
      <c r="AY92" s="52">
        <f t="shared" si="12"/>
        <v>0</v>
      </c>
      <c r="AZ92" s="52">
        <f t="shared" si="12"/>
        <v>0</v>
      </c>
      <c r="BA92" s="52">
        <f t="shared" si="12"/>
        <v>0</v>
      </c>
      <c r="BB92" s="52">
        <f t="shared" si="12"/>
        <v>0</v>
      </c>
      <c r="BC92" s="52">
        <f t="shared" si="12"/>
        <v>0</v>
      </c>
      <c r="BD92" s="52">
        <f t="shared" si="12"/>
        <v>0</v>
      </c>
      <c r="BE92" s="52">
        <f>BE89-BE91</f>
        <v>0</v>
      </c>
      <c r="BF92" s="52">
        <f t="shared" ref="BF92:CH92" si="13">BF89-BF91</f>
        <v>0</v>
      </c>
      <c r="BG92" s="52">
        <f t="shared" si="13"/>
        <v>0</v>
      </c>
      <c r="BH92" s="52">
        <f t="shared" si="13"/>
        <v>0</v>
      </c>
      <c r="BI92" s="52">
        <f t="shared" si="13"/>
        <v>0</v>
      </c>
      <c r="BJ92" s="52">
        <f t="shared" si="13"/>
        <v>0</v>
      </c>
      <c r="BK92" s="52">
        <f t="shared" si="13"/>
        <v>0</v>
      </c>
      <c r="BL92" s="52">
        <f t="shared" si="13"/>
        <v>0</v>
      </c>
      <c r="BM92" s="52">
        <f t="shared" si="13"/>
        <v>0</v>
      </c>
      <c r="BN92" s="52">
        <f t="shared" si="13"/>
        <v>0</v>
      </c>
      <c r="BO92" s="52">
        <f t="shared" si="13"/>
        <v>0</v>
      </c>
      <c r="BP92" s="52">
        <f t="shared" si="13"/>
        <v>0</v>
      </c>
      <c r="BQ92" s="52">
        <f t="shared" si="13"/>
        <v>0</v>
      </c>
      <c r="BR92" s="52">
        <f t="shared" si="13"/>
        <v>0</v>
      </c>
      <c r="BS92" s="52">
        <f t="shared" si="13"/>
        <v>0</v>
      </c>
      <c r="BT92" s="52">
        <f t="shared" si="13"/>
        <v>0</v>
      </c>
      <c r="BU92" s="52">
        <f t="shared" si="13"/>
        <v>0</v>
      </c>
      <c r="BV92" s="52">
        <f t="shared" si="13"/>
        <v>0</v>
      </c>
      <c r="BW92" s="52">
        <f t="shared" si="13"/>
        <v>0</v>
      </c>
      <c r="BX92" s="52">
        <f t="shared" si="13"/>
        <v>0</v>
      </c>
      <c r="BY92" s="52">
        <f t="shared" si="13"/>
        <v>0</v>
      </c>
      <c r="BZ92" s="52">
        <f t="shared" si="13"/>
        <v>0</v>
      </c>
      <c r="CA92" s="52">
        <f t="shared" si="13"/>
        <v>0</v>
      </c>
      <c r="CB92" s="52">
        <f t="shared" si="13"/>
        <v>0</v>
      </c>
      <c r="CC92" s="52">
        <f t="shared" si="13"/>
        <v>0</v>
      </c>
      <c r="CD92" s="52">
        <f t="shared" si="13"/>
        <v>0</v>
      </c>
      <c r="CE92" s="52">
        <f t="shared" si="13"/>
        <v>0</v>
      </c>
      <c r="CF92" s="52">
        <f t="shared" si="13"/>
        <v>0</v>
      </c>
      <c r="CG92" s="52">
        <f t="shared" si="13"/>
        <v>0</v>
      </c>
      <c r="CH92" s="52">
        <f t="shared" si="13"/>
        <v>0</v>
      </c>
    </row>
    <row r="93" spans="1:86" ht="14.25" hidden="1" outlineLevel="1">
      <c r="A93" s="17"/>
      <c r="B93" s="6" t="s">
        <v>413</v>
      </c>
      <c r="C93" s="18" t="s">
        <v>414</v>
      </c>
      <c r="D93" s="6" t="s">
        <v>396</v>
      </c>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row>
    <row r="94" spans="1:86" ht="15" hidden="1" customHeight="1" outlineLevel="1">
      <c r="A94" s="17"/>
      <c r="B94" s="6" t="s">
        <v>415</v>
      </c>
      <c r="C94" s="18" t="s">
        <v>414</v>
      </c>
      <c r="D94" s="6" t="s">
        <v>396</v>
      </c>
      <c r="E94" s="46"/>
      <c r="F94" s="46"/>
      <c r="G94" s="46"/>
      <c r="H94" s="52">
        <f>$G$91/'Fixed Data'!$E$11</f>
        <v>0</v>
      </c>
      <c r="I94" s="52">
        <f>$G$91/'Fixed Data'!$E$11</f>
        <v>0</v>
      </c>
      <c r="J94" s="52">
        <f>$G$91/'Fixed Data'!$E$11</f>
        <v>0</v>
      </c>
      <c r="K94" s="52">
        <f>$G$91/'Fixed Data'!$E$11</f>
        <v>0</v>
      </c>
      <c r="L94" s="52">
        <f>$G$91/'Fixed Data'!$E$11</f>
        <v>0</v>
      </c>
      <c r="M94" s="52">
        <f>$G$91/'Fixed Data'!$E$11</f>
        <v>0</v>
      </c>
      <c r="N94" s="52">
        <f>$G$91/'Fixed Data'!$E$11</f>
        <v>0</v>
      </c>
      <c r="O94" s="52">
        <f>$G$91/'Fixed Data'!$E$11</f>
        <v>0</v>
      </c>
      <c r="P94" s="52">
        <f>$G$91/'Fixed Data'!$E$11</f>
        <v>0</v>
      </c>
      <c r="Q94" s="52">
        <f>$G$91/'Fixed Data'!$E$11</f>
        <v>0</v>
      </c>
      <c r="R94" s="52">
        <f>$G$91/'Fixed Data'!$E$11</f>
        <v>0</v>
      </c>
      <c r="S94" s="52">
        <f>$G$91/'Fixed Data'!$E$11</f>
        <v>0</v>
      </c>
      <c r="T94" s="52">
        <f>$G$91/'Fixed Data'!$E$11</f>
        <v>0</v>
      </c>
      <c r="U94" s="52">
        <f>$G$91/'Fixed Data'!$E$11</f>
        <v>0</v>
      </c>
      <c r="V94" s="52">
        <f>$G$91/'Fixed Data'!$E$11</f>
        <v>0</v>
      </c>
      <c r="W94" s="52">
        <f>$G$91/'Fixed Data'!$E$11</f>
        <v>0</v>
      </c>
      <c r="X94" s="52">
        <f>$G$91/'Fixed Data'!$E$11</f>
        <v>0</v>
      </c>
      <c r="Y94" s="52">
        <f>$G$91/'Fixed Data'!$E$11</f>
        <v>0</v>
      </c>
      <c r="Z94" s="52">
        <f>$G$91/'Fixed Data'!$E$11</f>
        <v>0</v>
      </c>
      <c r="AA94" s="52">
        <f>$G$91/'Fixed Data'!$E$11</f>
        <v>0</v>
      </c>
      <c r="AB94" s="52">
        <f>$G$91/'Fixed Data'!$E$11</f>
        <v>0</v>
      </c>
      <c r="AC94" s="52">
        <f>$G$91/'Fixed Data'!$E$11</f>
        <v>0</v>
      </c>
      <c r="AD94" s="52">
        <f>$G$91/'Fixed Data'!$E$11</f>
        <v>0</v>
      </c>
      <c r="AE94" s="52">
        <f>$G$91/'Fixed Data'!$E$11</f>
        <v>0</v>
      </c>
      <c r="AF94" s="52">
        <f>$G$91/'Fixed Data'!$E$11</f>
        <v>0</v>
      </c>
      <c r="AG94" s="52">
        <f>$G$91/'Fixed Data'!$E$11</f>
        <v>0</v>
      </c>
      <c r="AH94" s="52">
        <f>$G$91/'Fixed Data'!$E$11</f>
        <v>0</v>
      </c>
      <c r="AI94" s="52">
        <f>$G$91/'Fixed Data'!$E$11</f>
        <v>0</v>
      </c>
      <c r="AJ94" s="52">
        <f>$G$91/'Fixed Data'!$E$11</f>
        <v>0</v>
      </c>
      <c r="AK94" s="52">
        <f>$G$91/'Fixed Data'!$E$11</f>
        <v>0</v>
      </c>
      <c r="AL94" s="52">
        <f>$G$91/'Fixed Data'!$E$11</f>
        <v>0</v>
      </c>
      <c r="AM94" s="52">
        <f>$G$91/'Fixed Data'!$E$11</f>
        <v>0</v>
      </c>
      <c r="AN94" s="52">
        <f>$G$91/'Fixed Data'!$E$11</f>
        <v>0</v>
      </c>
      <c r="AO94" s="52">
        <f>$G$91/'Fixed Data'!$E$11</f>
        <v>0</v>
      </c>
      <c r="AP94" s="52">
        <f>$G$91/'Fixed Data'!$E$11</f>
        <v>0</v>
      </c>
      <c r="AQ94" s="52">
        <f>$G$91/'Fixed Data'!$E$11</f>
        <v>0</v>
      </c>
      <c r="AR94" s="52">
        <f>$G$91/'Fixed Data'!$E$11</f>
        <v>0</v>
      </c>
      <c r="AS94" s="52">
        <f>$G$91/'Fixed Data'!$E$11</f>
        <v>0</v>
      </c>
      <c r="AT94" s="52">
        <f>$G$91/'Fixed Data'!$E$11</f>
        <v>0</v>
      </c>
      <c r="AU94" s="52">
        <f>$G$91/'Fixed Data'!$E$11</f>
        <v>0</v>
      </c>
      <c r="AV94" s="52">
        <f>$G$91/'Fixed Data'!$E$11</f>
        <v>0</v>
      </c>
      <c r="AW94" s="52">
        <f>$G$91/'Fixed Data'!$E$11</f>
        <v>0</v>
      </c>
      <c r="AX94" s="52">
        <f>$G$91/'Fixed Data'!$E$11</f>
        <v>0</v>
      </c>
      <c r="AY94" s="52">
        <f>$G$91/'Fixed Data'!$E$11</f>
        <v>0</v>
      </c>
      <c r="AZ94" s="52">
        <f>$G$91/'Fixed Data'!$E$11</f>
        <v>0</v>
      </c>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row>
    <row r="95" spans="1:86" ht="15" hidden="1" customHeight="1" outlineLevel="1">
      <c r="A95" s="17"/>
      <c r="B95" s="6" t="s">
        <v>416</v>
      </c>
      <c r="C95" s="18" t="s">
        <v>417</v>
      </c>
      <c r="D95" s="6" t="s">
        <v>396</v>
      </c>
      <c r="E95" s="46"/>
      <c r="F95" s="46"/>
      <c r="G95" s="46"/>
      <c r="H95" s="46"/>
      <c r="I95" s="52">
        <f>$H$91/'Fixed Data'!$E$11</f>
        <v>0</v>
      </c>
      <c r="J95" s="52">
        <f>$H$91/'Fixed Data'!$E$11</f>
        <v>0</v>
      </c>
      <c r="K95" s="52">
        <f>$H$91/'Fixed Data'!$E$11</f>
        <v>0</v>
      </c>
      <c r="L95" s="52">
        <f>$H$91/'Fixed Data'!$E$11</f>
        <v>0</v>
      </c>
      <c r="M95" s="52">
        <f>$H$91/'Fixed Data'!$E$11</f>
        <v>0</v>
      </c>
      <c r="N95" s="52">
        <f>$H$91/'Fixed Data'!$E$11</f>
        <v>0</v>
      </c>
      <c r="O95" s="52">
        <f>$H$91/'Fixed Data'!$E$11</f>
        <v>0</v>
      </c>
      <c r="P95" s="52">
        <f>$H$91/'Fixed Data'!$E$11</f>
        <v>0</v>
      </c>
      <c r="Q95" s="52">
        <f>$H$91/'Fixed Data'!$E$11</f>
        <v>0</v>
      </c>
      <c r="R95" s="52">
        <f>$H$91/'Fixed Data'!$E$11</f>
        <v>0</v>
      </c>
      <c r="S95" s="52">
        <f>$H$91/'Fixed Data'!$E$11</f>
        <v>0</v>
      </c>
      <c r="T95" s="52">
        <f>$H$91/'Fixed Data'!$E$11</f>
        <v>0</v>
      </c>
      <c r="U95" s="52">
        <f>$H$91/'Fixed Data'!$E$11</f>
        <v>0</v>
      </c>
      <c r="V95" s="52">
        <f>$H$91/'Fixed Data'!$E$11</f>
        <v>0</v>
      </c>
      <c r="W95" s="52">
        <f>$H$91/'Fixed Data'!$E$11</f>
        <v>0</v>
      </c>
      <c r="X95" s="52">
        <f>$H$91/'Fixed Data'!$E$11</f>
        <v>0</v>
      </c>
      <c r="Y95" s="52">
        <f>$H$91/'Fixed Data'!$E$11</f>
        <v>0</v>
      </c>
      <c r="Z95" s="52">
        <f>$H$91/'Fixed Data'!$E$11</f>
        <v>0</v>
      </c>
      <c r="AA95" s="52">
        <f>$H$91/'Fixed Data'!$E$11</f>
        <v>0</v>
      </c>
      <c r="AB95" s="52">
        <f>$H$91/'Fixed Data'!$E$11</f>
        <v>0</v>
      </c>
      <c r="AC95" s="52">
        <f>$H$91/'Fixed Data'!$E$11</f>
        <v>0</v>
      </c>
      <c r="AD95" s="52">
        <f>$H$91/'Fixed Data'!$E$11</f>
        <v>0</v>
      </c>
      <c r="AE95" s="52">
        <f>$H$91/'Fixed Data'!$E$11</f>
        <v>0</v>
      </c>
      <c r="AF95" s="52">
        <f>$H$91/'Fixed Data'!$E$11</f>
        <v>0</v>
      </c>
      <c r="AG95" s="52">
        <f>$H$91/'Fixed Data'!$E$11</f>
        <v>0</v>
      </c>
      <c r="AH95" s="52">
        <f>$H$91/'Fixed Data'!$E$11</f>
        <v>0</v>
      </c>
      <c r="AI95" s="52">
        <f>$H$91/'Fixed Data'!$E$11</f>
        <v>0</v>
      </c>
      <c r="AJ95" s="52">
        <f>$H$91/'Fixed Data'!$E$11</f>
        <v>0</v>
      </c>
      <c r="AK95" s="52">
        <f>$H$91/'Fixed Data'!$E$11</f>
        <v>0</v>
      </c>
      <c r="AL95" s="52">
        <f>$H$91/'Fixed Data'!$E$11</f>
        <v>0</v>
      </c>
      <c r="AM95" s="52">
        <f>$H$91/'Fixed Data'!$E$11</f>
        <v>0</v>
      </c>
      <c r="AN95" s="52">
        <f>$H$91/'Fixed Data'!$E$11</f>
        <v>0</v>
      </c>
      <c r="AO95" s="52">
        <f>$H$91/'Fixed Data'!$E$11</f>
        <v>0</v>
      </c>
      <c r="AP95" s="52">
        <f>$H$91/'Fixed Data'!$E$11</f>
        <v>0</v>
      </c>
      <c r="AQ95" s="52">
        <f>$H$91/'Fixed Data'!$E$11</f>
        <v>0</v>
      </c>
      <c r="AR95" s="52">
        <f>$H$91/'Fixed Data'!$E$11</f>
        <v>0</v>
      </c>
      <c r="AS95" s="52">
        <f>$H$91/'Fixed Data'!$E$11</f>
        <v>0</v>
      </c>
      <c r="AT95" s="52">
        <f>$H$91/'Fixed Data'!$E$11</f>
        <v>0</v>
      </c>
      <c r="AU95" s="52">
        <f>$H$91/'Fixed Data'!$E$11</f>
        <v>0</v>
      </c>
      <c r="AV95" s="52">
        <f>$H$91/'Fixed Data'!$E$11</f>
        <v>0</v>
      </c>
      <c r="AW95" s="52">
        <f>$H$91/'Fixed Data'!$E$11</f>
        <v>0</v>
      </c>
      <c r="AX95" s="52">
        <f>$H$91/'Fixed Data'!$E$11</f>
        <v>0</v>
      </c>
      <c r="AY95" s="52">
        <f>$H$91/'Fixed Data'!$E$11</f>
        <v>0</v>
      </c>
      <c r="AZ95" s="52">
        <f>$H$91/'Fixed Data'!$E$11</f>
        <v>0</v>
      </c>
      <c r="BA95" s="52">
        <f>$H$91/'Fixed Data'!$E$11</f>
        <v>0</v>
      </c>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6"/>
      <c r="CD95" s="46"/>
      <c r="CE95" s="46"/>
      <c r="CF95" s="46"/>
      <c r="CG95" s="46"/>
      <c r="CH95" s="46"/>
    </row>
    <row r="96" spans="1:86" ht="15" hidden="1" customHeight="1" outlineLevel="1">
      <c r="A96" s="17"/>
      <c r="B96" s="6" t="s">
        <v>418</v>
      </c>
      <c r="C96" s="18" t="s">
        <v>419</v>
      </c>
      <c r="D96" s="6" t="s">
        <v>396</v>
      </c>
      <c r="E96" s="46"/>
      <c r="F96" s="46"/>
      <c r="G96" s="46"/>
      <c r="H96" s="46"/>
      <c r="I96" s="46"/>
      <c r="J96" s="52">
        <f>$I$91/'Fixed Data'!$E$11</f>
        <v>0</v>
      </c>
      <c r="K96" s="52">
        <f>$I$91/'Fixed Data'!$E$11</f>
        <v>0</v>
      </c>
      <c r="L96" s="52">
        <f>$I$91/'Fixed Data'!$E$11</f>
        <v>0</v>
      </c>
      <c r="M96" s="52">
        <f>$I$91/'Fixed Data'!$E$11</f>
        <v>0</v>
      </c>
      <c r="N96" s="52">
        <f>$I$91/'Fixed Data'!$E$11</f>
        <v>0</v>
      </c>
      <c r="O96" s="52">
        <f>$I$91/'Fixed Data'!$E$11</f>
        <v>0</v>
      </c>
      <c r="P96" s="52">
        <f>$I$91/'Fixed Data'!$E$11</f>
        <v>0</v>
      </c>
      <c r="Q96" s="52">
        <f>$I$91/'Fixed Data'!$E$11</f>
        <v>0</v>
      </c>
      <c r="R96" s="52">
        <f>$I$91/'Fixed Data'!$E$11</f>
        <v>0</v>
      </c>
      <c r="S96" s="52">
        <f>$I$91/'Fixed Data'!$E$11</f>
        <v>0</v>
      </c>
      <c r="T96" s="52">
        <f>$I$91/'Fixed Data'!$E$11</f>
        <v>0</v>
      </c>
      <c r="U96" s="52">
        <f>$I$91/'Fixed Data'!$E$11</f>
        <v>0</v>
      </c>
      <c r="V96" s="52">
        <f>$I$91/'Fixed Data'!$E$11</f>
        <v>0</v>
      </c>
      <c r="W96" s="52">
        <f>$I$91/'Fixed Data'!$E$11</f>
        <v>0</v>
      </c>
      <c r="X96" s="52">
        <f>$I$91/'Fixed Data'!$E$11</f>
        <v>0</v>
      </c>
      <c r="Y96" s="52">
        <f>$I$91/'Fixed Data'!$E$11</f>
        <v>0</v>
      </c>
      <c r="Z96" s="52">
        <f>$I$91/'Fixed Data'!$E$11</f>
        <v>0</v>
      </c>
      <c r="AA96" s="52">
        <f>$I$91/'Fixed Data'!$E$11</f>
        <v>0</v>
      </c>
      <c r="AB96" s="52">
        <f>$I$91/'Fixed Data'!$E$11</f>
        <v>0</v>
      </c>
      <c r="AC96" s="52">
        <f>$I$91/'Fixed Data'!$E$11</f>
        <v>0</v>
      </c>
      <c r="AD96" s="52">
        <f>$I$91/'Fixed Data'!$E$11</f>
        <v>0</v>
      </c>
      <c r="AE96" s="52">
        <f>$I$91/'Fixed Data'!$E$11</f>
        <v>0</v>
      </c>
      <c r="AF96" s="52">
        <f>$I$91/'Fixed Data'!$E$11</f>
        <v>0</v>
      </c>
      <c r="AG96" s="52">
        <f>$I$91/'Fixed Data'!$E$11</f>
        <v>0</v>
      </c>
      <c r="AH96" s="52">
        <f>$I$91/'Fixed Data'!$E$11</f>
        <v>0</v>
      </c>
      <c r="AI96" s="52">
        <f>$I$91/'Fixed Data'!$E$11</f>
        <v>0</v>
      </c>
      <c r="AJ96" s="52">
        <f>$I$91/'Fixed Data'!$E$11</f>
        <v>0</v>
      </c>
      <c r="AK96" s="52">
        <f>$I$91/'Fixed Data'!$E$11</f>
        <v>0</v>
      </c>
      <c r="AL96" s="52">
        <f>$I$91/'Fixed Data'!$E$11</f>
        <v>0</v>
      </c>
      <c r="AM96" s="52">
        <f>$I$91/'Fixed Data'!$E$11</f>
        <v>0</v>
      </c>
      <c r="AN96" s="52">
        <f>$I$91/'Fixed Data'!$E$11</f>
        <v>0</v>
      </c>
      <c r="AO96" s="52">
        <f>$I$91/'Fixed Data'!$E$11</f>
        <v>0</v>
      </c>
      <c r="AP96" s="52">
        <f>$I$91/'Fixed Data'!$E$11</f>
        <v>0</v>
      </c>
      <c r="AQ96" s="52">
        <f>$I$91/'Fixed Data'!$E$11</f>
        <v>0</v>
      </c>
      <c r="AR96" s="52">
        <f>$I$91/'Fixed Data'!$E$11</f>
        <v>0</v>
      </c>
      <c r="AS96" s="52">
        <f>$I$91/'Fixed Data'!$E$11</f>
        <v>0</v>
      </c>
      <c r="AT96" s="52">
        <f>$I$91/'Fixed Data'!$E$11</f>
        <v>0</v>
      </c>
      <c r="AU96" s="52">
        <f>$I$91/'Fixed Data'!$E$11</f>
        <v>0</v>
      </c>
      <c r="AV96" s="52">
        <f>$I$91/'Fixed Data'!$E$11</f>
        <v>0</v>
      </c>
      <c r="AW96" s="52">
        <f>$I$91/'Fixed Data'!$E$11</f>
        <v>0</v>
      </c>
      <c r="AX96" s="52">
        <f>$I$91/'Fixed Data'!$E$11</f>
        <v>0</v>
      </c>
      <c r="AY96" s="52">
        <f>$I$91/'Fixed Data'!$E$11</f>
        <v>0</v>
      </c>
      <c r="AZ96" s="52">
        <f>$I$91/'Fixed Data'!$E$11</f>
        <v>0</v>
      </c>
      <c r="BA96" s="52">
        <f>$I$91/'Fixed Data'!$E$11</f>
        <v>0</v>
      </c>
      <c r="BB96" s="52">
        <f>$I$91/'Fixed Data'!$E$11</f>
        <v>0</v>
      </c>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row>
    <row r="97" spans="1:86" ht="15" hidden="1" customHeight="1" outlineLevel="1">
      <c r="A97" s="17"/>
      <c r="B97" s="6" t="s">
        <v>420</v>
      </c>
      <c r="C97" s="18" t="s">
        <v>421</v>
      </c>
      <c r="D97" s="6" t="s">
        <v>396</v>
      </c>
      <c r="E97" s="46"/>
      <c r="F97" s="46"/>
      <c r="G97" s="46"/>
      <c r="H97" s="46"/>
      <c r="I97" s="46"/>
      <c r="J97" s="46"/>
      <c r="K97" s="52">
        <f>$J$91/'Fixed Data'!$E$11</f>
        <v>0</v>
      </c>
      <c r="L97" s="52">
        <f>$J$91/'Fixed Data'!$E$11</f>
        <v>0</v>
      </c>
      <c r="M97" s="52">
        <f>$J$91/'Fixed Data'!$E$11</f>
        <v>0</v>
      </c>
      <c r="N97" s="52">
        <f>$J$91/'Fixed Data'!$E$11</f>
        <v>0</v>
      </c>
      <c r="O97" s="52">
        <f>$J$91/'Fixed Data'!$E$11</f>
        <v>0</v>
      </c>
      <c r="P97" s="52">
        <f>$J$91/'Fixed Data'!$E$11</f>
        <v>0</v>
      </c>
      <c r="Q97" s="52">
        <f>$J$91/'Fixed Data'!$E$11</f>
        <v>0</v>
      </c>
      <c r="R97" s="52">
        <f>$J$91/'Fixed Data'!$E$11</f>
        <v>0</v>
      </c>
      <c r="S97" s="52">
        <f>$J$91/'Fixed Data'!$E$11</f>
        <v>0</v>
      </c>
      <c r="T97" s="52">
        <f>$J$91/'Fixed Data'!$E$11</f>
        <v>0</v>
      </c>
      <c r="U97" s="52">
        <f>$J$91/'Fixed Data'!$E$11</f>
        <v>0</v>
      </c>
      <c r="V97" s="52">
        <f>$J$91/'Fixed Data'!$E$11</f>
        <v>0</v>
      </c>
      <c r="W97" s="52">
        <f>$J$91/'Fixed Data'!$E$11</f>
        <v>0</v>
      </c>
      <c r="X97" s="52">
        <f>$J$91/'Fixed Data'!$E$11</f>
        <v>0</v>
      </c>
      <c r="Y97" s="52">
        <f>$J$91/'Fixed Data'!$E$11</f>
        <v>0</v>
      </c>
      <c r="Z97" s="52">
        <f>$J$91/'Fixed Data'!$E$11</f>
        <v>0</v>
      </c>
      <c r="AA97" s="52">
        <f>$J$91/'Fixed Data'!$E$11</f>
        <v>0</v>
      </c>
      <c r="AB97" s="52">
        <f>$J$91/'Fixed Data'!$E$11</f>
        <v>0</v>
      </c>
      <c r="AC97" s="52">
        <f>$J$91/'Fixed Data'!$E$11</f>
        <v>0</v>
      </c>
      <c r="AD97" s="52">
        <f>$J$91/'Fixed Data'!$E$11</f>
        <v>0</v>
      </c>
      <c r="AE97" s="52">
        <f>$J$91/'Fixed Data'!$E$11</f>
        <v>0</v>
      </c>
      <c r="AF97" s="52">
        <f>$J$91/'Fixed Data'!$E$11</f>
        <v>0</v>
      </c>
      <c r="AG97" s="52">
        <f>$J$91/'Fixed Data'!$E$11</f>
        <v>0</v>
      </c>
      <c r="AH97" s="52">
        <f>$J$91/'Fixed Data'!$E$11</f>
        <v>0</v>
      </c>
      <c r="AI97" s="52">
        <f>$J$91/'Fixed Data'!$E$11</f>
        <v>0</v>
      </c>
      <c r="AJ97" s="52">
        <f>$J$91/'Fixed Data'!$E$11</f>
        <v>0</v>
      </c>
      <c r="AK97" s="52">
        <f>$J$91/'Fixed Data'!$E$11</f>
        <v>0</v>
      </c>
      <c r="AL97" s="52">
        <f>$J$91/'Fixed Data'!$E$11</f>
        <v>0</v>
      </c>
      <c r="AM97" s="52">
        <f>$J$91/'Fixed Data'!$E$11</f>
        <v>0</v>
      </c>
      <c r="AN97" s="52">
        <f>$J$91/'Fixed Data'!$E$11</f>
        <v>0</v>
      </c>
      <c r="AO97" s="52">
        <f>$J$91/'Fixed Data'!$E$11</f>
        <v>0</v>
      </c>
      <c r="AP97" s="52">
        <f>$J$91/'Fixed Data'!$E$11</f>
        <v>0</v>
      </c>
      <c r="AQ97" s="52">
        <f>$J$91/'Fixed Data'!$E$11</f>
        <v>0</v>
      </c>
      <c r="AR97" s="52">
        <f>$J$91/'Fixed Data'!$E$11</f>
        <v>0</v>
      </c>
      <c r="AS97" s="52">
        <f>$J$91/'Fixed Data'!$E$11</f>
        <v>0</v>
      </c>
      <c r="AT97" s="52">
        <f>$J$91/'Fixed Data'!$E$11</f>
        <v>0</v>
      </c>
      <c r="AU97" s="52">
        <f>$J$91/'Fixed Data'!$E$11</f>
        <v>0</v>
      </c>
      <c r="AV97" s="52">
        <f>$J$91/'Fixed Data'!$E$11</f>
        <v>0</v>
      </c>
      <c r="AW97" s="52">
        <f>$J$91/'Fixed Data'!$E$11</f>
        <v>0</v>
      </c>
      <c r="AX97" s="52">
        <f>$J$91/'Fixed Data'!$E$11</f>
        <v>0</v>
      </c>
      <c r="AY97" s="52">
        <f>$J$91/'Fixed Data'!$E$11</f>
        <v>0</v>
      </c>
      <c r="AZ97" s="52">
        <f>$J$91/'Fixed Data'!$E$11</f>
        <v>0</v>
      </c>
      <c r="BA97" s="52">
        <f>$J$91/'Fixed Data'!$E$11</f>
        <v>0</v>
      </c>
      <c r="BB97" s="52">
        <f>$J$91/'Fixed Data'!$E$11</f>
        <v>0</v>
      </c>
      <c r="BC97" s="52">
        <f>$J$91/'Fixed Data'!$E$11</f>
        <v>0</v>
      </c>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row>
    <row r="98" spans="1:86" ht="15" hidden="1" customHeight="1" outlineLevel="1">
      <c r="A98" s="17"/>
      <c r="B98" s="6" t="s">
        <v>422</v>
      </c>
      <c r="C98" s="18" t="s">
        <v>423</v>
      </c>
      <c r="D98" s="6" t="s">
        <v>396</v>
      </c>
      <c r="E98" s="46"/>
      <c r="F98" s="46"/>
      <c r="G98" s="46"/>
      <c r="H98" s="46"/>
      <c r="I98" s="46"/>
      <c r="J98" s="46"/>
      <c r="K98" s="46"/>
      <c r="L98" s="52">
        <f>$K$91/'Fixed Data'!$E$11</f>
        <v>0</v>
      </c>
      <c r="M98" s="52">
        <f>$K$91/'Fixed Data'!$E$11</f>
        <v>0</v>
      </c>
      <c r="N98" s="52">
        <f>$K$91/'Fixed Data'!$E$11</f>
        <v>0</v>
      </c>
      <c r="O98" s="52">
        <f>$K$91/'Fixed Data'!$E$11</f>
        <v>0</v>
      </c>
      <c r="P98" s="52">
        <f>$K$91/'Fixed Data'!$E$11</f>
        <v>0</v>
      </c>
      <c r="Q98" s="52">
        <f>$K$91/'Fixed Data'!$E$11</f>
        <v>0</v>
      </c>
      <c r="R98" s="52">
        <f>$K$91/'Fixed Data'!$E$11</f>
        <v>0</v>
      </c>
      <c r="S98" s="52">
        <f>$K$91/'Fixed Data'!$E$11</f>
        <v>0</v>
      </c>
      <c r="T98" s="52">
        <f>$K$91/'Fixed Data'!$E$11</f>
        <v>0</v>
      </c>
      <c r="U98" s="52">
        <f>$K$91/'Fixed Data'!$E$11</f>
        <v>0</v>
      </c>
      <c r="V98" s="52">
        <f>$K$91/'Fixed Data'!$E$11</f>
        <v>0</v>
      </c>
      <c r="W98" s="52">
        <f>$K$91/'Fixed Data'!$E$11</f>
        <v>0</v>
      </c>
      <c r="X98" s="52">
        <f>$K$91/'Fixed Data'!$E$11</f>
        <v>0</v>
      </c>
      <c r="Y98" s="52">
        <f>$K$91/'Fixed Data'!$E$11</f>
        <v>0</v>
      </c>
      <c r="Z98" s="52">
        <f>$K$91/'Fixed Data'!$E$11</f>
        <v>0</v>
      </c>
      <c r="AA98" s="52">
        <f>$K$91/'Fixed Data'!$E$11</f>
        <v>0</v>
      </c>
      <c r="AB98" s="52">
        <f>$K$91/'Fixed Data'!$E$11</f>
        <v>0</v>
      </c>
      <c r="AC98" s="52">
        <f>$K$91/'Fixed Data'!$E$11</f>
        <v>0</v>
      </c>
      <c r="AD98" s="52">
        <f>$K$91/'Fixed Data'!$E$11</f>
        <v>0</v>
      </c>
      <c r="AE98" s="52">
        <f>$K$91/'Fixed Data'!$E$11</f>
        <v>0</v>
      </c>
      <c r="AF98" s="52">
        <f>$K$91/'Fixed Data'!$E$11</f>
        <v>0</v>
      </c>
      <c r="AG98" s="52">
        <f>$K$91/'Fixed Data'!$E$11</f>
        <v>0</v>
      </c>
      <c r="AH98" s="52">
        <f>$K$91/'Fixed Data'!$E$11</f>
        <v>0</v>
      </c>
      <c r="AI98" s="52">
        <f>$K$91/'Fixed Data'!$E$11</f>
        <v>0</v>
      </c>
      <c r="AJ98" s="52">
        <f>$K$91/'Fixed Data'!$E$11</f>
        <v>0</v>
      </c>
      <c r="AK98" s="52">
        <f>$K$91/'Fixed Data'!$E$11</f>
        <v>0</v>
      </c>
      <c r="AL98" s="52">
        <f>$K$91/'Fixed Data'!$E$11</f>
        <v>0</v>
      </c>
      <c r="AM98" s="52">
        <f>$K$91/'Fixed Data'!$E$11</f>
        <v>0</v>
      </c>
      <c r="AN98" s="52">
        <f>$K$91/'Fixed Data'!$E$11</f>
        <v>0</v>
      </c>
      <c r="AO98" s="52">
        <f>$K$91/'Fixed Data'!$E$11</f>
        <v>0</v>
      </c>
      <c r="AP98" s="52">
        <f>$K$91/'Fixed Data'!$E$11</f>
        <v>0</v>
      </c>
      <c r="AQ98" s="52">
        <f>$K$91/'Fixed Data'!$E$11</f>
        <v>0</v>
      </c>
      <c r="AR98" s="52">
        <f>$K$91/'Fixed Data'!$E$11</f>
        <v>0</v>
      </c>
      <c r="AS98" s="52">
        <f>$K$91/'Fixed Data'!$E$11</f>
        <v>0</v>
      </c>
      <c r="AT98" s="52">
        <f>$K$91/'Fixed Data'!$E$11</f>
        <v>0</v>
      </c>
      <c r="AU98" s="52">
        <f>$K$91/'Fixed Data'!$E$11</f>
        <v>0</v>
      </c>
      <c r="AV98" s="52">
        <f>$K$91/'Fixed Data'!$E$11</f>
        <v>0</v>
      </c>
      <c r="AW98" s="52">
        <f>$K$91/'Fixed Data'!$E$11</f>
        <v>0</v>
      </c>
      <c r="AX98" s="52">
        <f>$K$91/'Fixed Data'!$E$11</f>
        <v>0</v>
      </c>
      <c r="AY98" s="52">
        <f>$K$91/'Fixed Data'!$E$11</f>
        <v>0</v>
      </c>
      <c r="AZ98" s="52">
        <f>$K$91/'Fixed Data'!$E$11</f>
        <v>0</v>
      </c>
      <c r="BA98" s="52">
        <f>$K$91/'Fixed Data'!$E$11</f>
        <v>0</v>
      </c>
      <c r="BB98" s="52">
        <f>$K$91/'Fixed Data'!$E$11</f>
        <v>0</v>
      </c>
      <c r="BC98" s="52">
        <f>$K$91/'Fixed Data'!$E$11</f>
        <v>0</v>
      </c>
      <c r="BD98" s="52">
        <f>$K$91/'Fixed Data'!$E$11</f>
        <v>0</v>
      </c>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row>
    <row r="99" spans="1:86" ht="15" hidden="1" customHeight="1" outlineLevel="1">
      <c r="A99" s="17"/>
      <c r="B99" s="6" t="s">
        <v>424</v>
      </c>
      <c r="C99" s="18" t="s">
        <v>425</v>
      </c>
      <c r="D99" s="6" t="s">
        <v>396</v>
      </c>
      <c r="E99" s="46"/>
      <c r="F99" s="46"/>
      <c r="G99" s="46"/>
      <c r="H99" s="46"/>
      <c r="I99" s="46"/>
      <c r="J99" s="46"/>
      <c r="K99" s="46"/>
      <c r="L99" s="46"/>
      <c r="M99" s="52">
        <f>$L$91/'Fixed Data'!$E$11</f>
        <v>0</v>
      </c>
      <c r="N99" s="52">
        <f>$L$91/'Fixed Data'!$E$11</f>
        <v>0</v>
      </c>
      <c r="O99" s="52">
        <f>$L$91/'Fixed Data'!$E$11</f>
        <v>0</v>
      </c>
      <c r="P99" s="52">
        <f>$L$91/'Fixed Data'!$E$11</f>
        <v>0</v>
      </c>
      <c r="Q99" s="52">
        <f>$L$91/'Fixed Data'!$E$11</f>
        <v>0</v>
      </c>
      <c r="R99" s="52">
        <f>$L$91/'Fixed Data'!$E$11</f>
        <v>0</v>
      </c>
      <c r="S99" s="52">
        <f>$L$91/'Fixed Data'!$E$11</f>
        <v>0</v>
      </c>
      <c r="T99" s="52">
        <f>$L$91/'Fixed Data'!$E$11</f>
        <v>0</v>
      </c>
      <c r="U99" s="52">
        <f>$L$91/'Fixed Data'!$E$11</f>
        <v>0</v>
      </c>
      <c r="V99" s="52">
        <f>$L$91/'Fixed Data'!$E$11</f>
        <v>0</v>
      </c>
      <c r="W99" s="52">
        <f>$L$91/'Fixed Data'!$E$11</f>
        <v>0</v>
      </c>
      <c r="X99" s="52">
        <f>$L$91/'Fixed Data'!$E$11</f>
        <v>0</v>
      </c>
      <c r="Y99" s="52">
        <f>$L$91/'Fixed Data'!$E$11</f>
        <v>0</v>
      </c>
      <c r="Z99" s="52">
        <f>$L$91/'Fixed Data'!$E$11</f>
        <v>0</v>
      </c>
      <c r="AA99" s="52">
        <f>$L$91/'Fixed Data'!$E$11</f>
        <v>0</v>
      </c>
      <c r="AB99" s="52">
        <f>$L$91/'Fixed Data'!$E$11</f>
        <v>0</v>
      </c>
      <c r="AC99" s="52">
        <f>$L$91/'Fixed Data'!$E$11</f>
        <v>0</v>
      </c>
      <c r="AD99" s="52">
        <f>$L$91/'Fixed Data'!$E$11</f>
        <v>0</v>
      </c>
      <c r="AE99" s="52">
        <f>$L$91/'Fixed Data'!$E$11</f>
        <v>0</v>
      </c>
      <c r="AF99" s="52">
        <f>$L$91/'Fixed Data'!$E$11</f>
        <v>0</v>
      </c>
      <c r="AG99" s="52">
        <f>$L$91/'Fixed Data'!$E$11</f>
        <v>0</v>
      </c>
      <c r="AH99" s="52">
        <f>$L$91/'Fixed Data'!$E$11</f>
        <v>0</v>
      </c>
      <c r="AI99" s="52">
        <f>$L$91/'Fixed Data'!$E$11</f>
        <v>0</v>
      </c>
      <c r="AJ99" s="52">
        <f>$L$91/'Fixed Data'!$E$11</f>
        <v>0</v>
      </c>
      <c r="AK99" s="52">
        <f>$L$91/'Fixed Data'!$E$11</f>
        <v>0</v>
      </c>
      <c r="AL99" s="52">
        <f>$L$91/'Fixed Data'!$E$11</f>
        <v>0</v>
      </c>
      <c r="AM99" s="52">
        <f>$L$91/'Fixed Data'!$E$11</f>
        <v>0</v>
      </c>
      <c r="AN99" s="52">
        <f>$L$91/'Fixed Data'!$E$11</f>
        <v>0</v>
      </c>
      <c r="AO99" s="52">
        <f>$L$91/'Fixed Data'!$E$11</f>
        <v>0</v>
      </c>
      <c r="AP99" s="52">
        <f>$L$91/'Fixed Data'!$E$11</f>
        <v>0</v>
      </c>
      <c r="AQ99" s="52">
        <f>$L$91/'Fixed Data'!$E$11</f>
        <v>0</v>
      </c>
      <c r="AR99" s="52">
        <f>$L$91/'Fixed Data'!$E$11</f>
        <v>0</v>
      </c>
      <c r="AS99" s="52">
        <f>$L$91/'Fixed Data'!$E$11</f>
        <v>0</v>
      </c>
      <c r="AT99" s="52">
        <f>$L$91/'Fixed Data'!$E$11</f>
        <v>0</v>
      </c>
      <c r="AU99" s="52">
        <f>$L$91/'Fixed Data'!$E$11</f>
        <v>0</v>
      </c>
      <c r="AV99" s="52">
        <f>$L$91/'Fixed Data'!$E$11</f>
        <v>0</v>
      </c>
      <c r="AW99" s="52">
        <f>$L$91/'Fixed Data'!$E$11</f>
        <v>0</v>
      </c>
      <c r="AX99" s="52">
        <f>$L$91/'Fixed Data'!$E$11</f>
        <v>0</v>
      </c>
      <c r="AY99" s="52">
        <f>$L$91/'Fixed Data'!$E$11</f>
        <v>0</v>
      </c>
      <c r="AZ99" s="52">
        <f>$L$91/'Fixed Data'!$E$11</f>
        <v>0</v>
      </c>
      <c r="BA99" s="52">
        <f>$L$91/'Fixed Data'!$E$11</f>
        <v>0</v>
      </c>
      <c r="BB99" s="52">
        <f>$L$91/'Fixed Data'!$E$11</f>
        <v>0</v>
      </c>
      <c r="BC99" s="52">
        <f>$L$91/'Fixed Data'!$E$11</f>
        <v>0</v>
      </c>
      <c r="BD99" s="52">
        <f>$L$91/'Fixed Data'!$E$11</f>
        <v>0</v>
      </c>
      <c r="BE99" s="52">
        <f>$L$91/'Fixed Data'!$E$11</f>
        <v>0</v>
      </c>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row>
    <row r="100" spans="1:86" ht="15" hidden="1" customHeight="1" outlineLevel="1">
      <c r="A100" s="17"/>
      <c r="B100" s="6" t="s">
        <v>426</v>
      </c>
      <c r="C100" s="18" t="s">
        <v>427</v>
      </c>
      <c r="D100" s="6" t="s">
        <v>396</v>
      </c>
      <c r="E100" s="46"/>
      <c r="F100" s="46"/>
      <c r="G100" s="46"/>
      <c r="H100" s="46"/>
      <c r="I100" s="46"/>
      <c r="J100" s="46"/>
      <c r="K100" s="46"/>
      <c r="L100" s="46"/>
      <c r="M100" s="46"/>
      <c r="N100" s="52">
        <f>$M$91/'Fixed Data'!$E$11</f>
        <v>0</v>
      </c>
      <c r="O100" s="52">
        <f>$M$91/'Fixed Data'!$E$11</f>
        <v>0</v>
      </c>
      <c r="P100" s="52">
        <f>$M$91/'Fixed Data'!$E$11</f>
        <v>0</v>
      </c>
      <c r="Q100" s="52">
        <f>$M$91/'Fixed Data'!$E$11</f>
        <v>0</v>
      </c>
      <c r="R100" s="52">
        <f>$M$91/'Fixed Data'!$E$11</f>
        <v>0</v>
      </c>
      <c r="S100" s="52">
        <f>$M$91/'Fixed Data'!$E$11</f>
        <v>0</v>
      </c>
      <c r="T100" s="52">
        <f>$M$91/'Fixed Data'!$E$11</f>
        <v>0</v>
      </c>
      <c r="U100" s="52">
        <f>$M$91/'Fixed Data'!$E$11</f>
        <v>0</v>
      </c>
      <c r="V100" s="52">
        <f>$M$91/'Fixed Data'!$E$11</f>
        <v>0</v>
      </c>
      <c r="W100" s="52">
        <f>$M$91/'Fixed Data'!$E$11</f>
        <v>0</v>
      </c>
      <c r="X100" s="52">
        <f>$M$91/'Fixed Data'!$E$11</f>
        <v>0</v>
      </c>
      <c r="Y100" s="52">
        <f>$M$91/'Fixed Data'!$E$11</f>
        <v>0</v>
      </c>
      <c r="Z100" s="52">
        <f>$M$91/'Fixed Data'!$E$11</f>
        <v>0</v>
      </c>
      <c r="AA100" s="52">
        <f>$M$91/'Fixed Data'!$E$11</f>
        <v>0</v>
      </c>
      <c r="AB100" s="52">
        <f>$M$91/'Fixed Data'!$E$11</f>
        <v>0</v>
      </c>
      <c r="AC100" s="52">
        <f>$M$91/'Fixed Data'!$E$11</f>
        <v>0</v>
      </c>
      <c r="AD100" s="52">
        <f>$M$91/'Fixed Data'!$E$11</f>
        <v>0</v>
      </c>
      <c r="AE100" s="52">
        <f>$M$91/'Fixed Data'!$E$11</f>
        <v>0</v>
      </c>
      <c r="AF100" s="52">
        <f>$M$91/'Fixed Data'!$E$11</f>
        <v>0</v>
      </c>
      <c r="AG100" s="52">
        <f>$M$91/'Fixed Data'!$E$11</f>
        <v>0</v>
      </c>
      <c r="AH100" s="52">
        <f>$M$91/'Fixed Data'!$E$11</f>
        <v>0</v>
      </c>
      <c r="AI100" s="52">
        <f>$M$91/'Fixed Data'!$E$11</f>
        <v>0</v>
      </c>
      <c r="AJ100" s="52">
        <f>$M$91/'Fixed Data'!$E$11</f>
        <v>0</v>
      </c>
      <c r="AK100" s="52">
        <f>$M$91/'Fixed Data'!$E$11</f>
        <v>0</v>
      </c>
      <c r="AL100" s="52">
        <f>$M$91/'Fixed Data'!$E$11</f>
        <v>0</v>
      </c>
      <c r="AM100" s="52">
        <f>$M$91/'Fixed Data'!$E$11</f>
        <v>0</v>
      </c>
      <c r="AN100" s="52">
        <f>$M$91/'Fixed Data'!$E$11</f>
        <v>0</v>
      </c>
      <c r="AO100" s="52">
        <f>$M$91/'Fixed Data'!$E$11</f>
        <v>0</v>
      </c>
      <c r="AP100" s="52">
        <f>$M$91/'Fixed Data'!$E$11</f>
        <v>0</v>
      </c>
      <c r="AQ100" s="52">
        <f>$M$91/'Fixed Data'!$E$11</f>
        <v>0</v>
      </c>
      <c r="AR100" s="52">
        <f>$M$91/'Fixed Data'!$E$11</f>
        <v>0</v>
      </c>
      <c r="AS100" s="52">
        <f>$M$91/'Fixed Data'!$E$11</f>
        <v>0</v>
      </c>
      <c r="AT100" s="52">
        <f>$M$91/'Fixed Data'!$E$11</f>
        <v>0</v>
      </c>
      <c r="AU100" s="52">
        <f>$M$91/'Fixed Data'!$E$11</f>
        <v>0</v>
      </c>
      <c r="AV100" s="52">
        <f>$M$91/'Fixed Data'!$E$11</f>
        <v>0</v>
      </c>
      <c r="AW100" s="52">
        <f>$M$91/'Fixed Data'!$E$11</f>
        <v>0</v>
      </c>
      <c r="AX100" s="52">
        <f>$M$91/'Fixed Data'!$E$11</f>
        <v>0</v>
      </c>
      <c r="AY100" s="52">
        <f>$M$91/'Fixed Data'!$E$11</f>
        <v>0</v>
      </c>
      <c r="AZ100" s="52">
        <f>$M$91/'Fixed Data'!$E$11</f>
        <v>0</v>
      </c>
      <c r="BA100" s="52">
        <f>$M$91/'Fixed Data'!$E$11</f>
        <v>0</v>
      </c>
      <c r="BB100" s="52">
        <f>$M$91/'Fixed Data'!$E$11</f>
        <v>0</v>
      </c>
      <c r="BC100" s="52">
        <f>$M$91/'Fixed Data'!$E$11</f>
        <v>0</v>
      </c>
      <c r="BD100" s="52">
        <f>$M$91/'Fixed Data'!$E$11</f>
        <v>0</v>
      </c>
      <c r="BE100" s="52">
        <f>$M$91/'Fixed Data'!$E$11</f>
        <v>0</v>
      </c>
      <c r="BF100" s="52">
        <f>$M$91/'Fixed Data'!$E$11</f>
        <v>0</v>
      </c>
      <c r="BG100" s="181"/>
      <c r="BH100" s="181"/>
      <c r="BI100" s="181"/>
      <c r="BJ100" s="181"/>
      <c r="BK100" s="181"/>
      <c r="BL100" s="181"/>
      <c r="BM100" s="181"/>
      <c r="BN100" s="181"/>
      <c r="BO100" s="181"/>
      <c r="BP100" s="181"/>
      <c r="BQ100" s="181"/>
      <c r="BR100" s="181"/>
      <c r="BS100" s="181"/>
      <c r="BT100" s="181"/>
      <c r="BU100" s="181"/>
      <c r="BV100" s="181"/>
      <c r="BW100" s="181"/>
      <c r="BX100" s="181"/>
      <c r="BY100" s="181"/>
      <c r="BZ100" s="181"/>
      <c r="CA100" s="181"/>
      <c r="CB100" s="181"/>
      <c r="CC100" s="181"/>
      <c r="CD100" s="181"/>
      <c r="CE100" s="181"/>
      <c r="CF100" s="181"/>
      <c r="CG100" s="181"/>
      <c r="CH100" s="181"/>
    </row>
    <row r="101" spans="1:86" ht="15" hidden="1" customHeight="1" outlineLevel="1">
      <c r="A101" s="17"/>
      <c r="B101" s="6" t="s">
        <v>428</v>
      </c>
      <c r="C101" s="18" t="s">
        <v>429</v>
      </c>
      <c r="D101" s="6" t="s">
        <v>396</v>
      </c>
      <c r="E101" s="46"/>
      <c r="F101" s="46"/>
      <c r="G101" s="46"/>
      <c r="H101" s="46"/>
      <c r="I101" s="46"/>
      <c r="J101" s="46"/>
      <c r="K101" s="46"/>
      <c r="L101" s="46"/>
      <c r="M101" s="46"/>
      <c r="N101" s="46"/>
      <c r="O101" s="52">
        <f>$N$91/'Fixed Data'!$E$11</f>
        <v>0</v>
      </c>
      <c r="P101" s="52">
        <f>$N$91/'Fixed Data'!$E$11</f>
        <v>0</v>
      </c>
      <c r="Q101" s="52">
        <f>$N$91/'Fixed Data'!$E$11</f>
        <v>0</v>
      </c>
      <c r="R101" s="52">
        <f>$N$91/'Fixed Data'!$E$11</f>
        <v>0</v>
      </c>
      <c r="S101" s="52">
        <f>$N$91/'Fixed Data'!$E$11</f>
        <v>0</v>
      </c>
      <c r="T101" s="52">
        <f>$N$91/'Fixed Data'!$E$11</f>
        <v>0</v>
      </c>
      <c r="U101" s="52">
        <f>$N$91/'Fixed Data'!$E$11</f>
        <v>0</v>
      </c>
      <c r="V101" s="52">
        <f>$N$91/'Fixed Data'!$E$11</f>
        <v>0</v>
      </c>
      <c r="W101" s="52">
        <f>$N$91/'Fixed Data'!$E$11</f>
        <v>0</v>
      </c>
      <c r="X101" s="52">
        <f>$N$91/'Fixed Data'!$E$11</f>
        <v>0</v>
      </c>
      <c r="Y101" s="52">
        <f>$N$91/'Fixed Data'!$E$11</f>
        <v>0</v>
      </c>
      <c r="Z101" s="52">
        <f>$N$91/'Fixed Data'!$E$11</f>
        <v>0</v>
      </c>
      <c r="AA101" s="52">
        <f>$N$91/'Fixed Data'!$E$11</f>
        <v>0</v>
      </c>
      <c r="AB101" s="52">
        <f>$N$91/'Fixed Data'!$E$11</f>
        <v>0</v>
      </c>
      <c r="AC101" s="52">
        <f>$N$91/'Fixed Data'!$E$11</f>
        <v>0</v>
      </c>
      <c r="AD101" s="52">
        <f>$N$91/'Fixed Data'!$E$11</f>
        <v>0</v>
      </c>
      <c r="AE101" s="52">
        <f>$N$91/'Fixed Data'!$E$11</f>
        <v>0</v>
      </c>
      <c r="AF101" s="52">
        <f>$N$91/'Fixed Data'!$E$11</f>
        <v>0</v>
      </c>
      <c r="AG101" s="52">
        <f>$N$91/'Fixed Data'!$E$11</f>
        <v>0</v>
      </c>
      <c r="AH101" s="52">
        <f>$N$91/'Fixed Data'!$E$11</f>
        <v>0</v>
      </c>
      <c r="AI101" s="52">
        <f>$N$91/'Fixed Data'!$E$11</f>
        <v>0</v>
      </c>
      <c r="AJ101" s="52">
        <f>$N$91/'Fixed Data'!$E$11</f>
        <v>0</v>
      </c>
      <c r="AK101" s="52">
        <f>$N$91/'Fixed Data'!$E$11</f>
        <v>0</v>
      </c>
      <c r="AL101" s="52">
        <f>$N$91/'Fixed Data'!$E$11</f>
        <v>0</v>
      </c>
      <c r="AM101" s="52">
        <f>$N$91/'Fixed Data'!$E$11</f>
        <v>0</v>
      </c>
      <c r="AN101" s="52">
        <f>$N$91/'Fixed Data'!$E$11</f>
        <v>0</v>
      </c>
      <c r="AO101" s="52">
        <f>$N$91/'Fixed Data'!$E$11</f>
        <v>0</v>
      </c>
      <c r="AP101" s="52">
        <f>$N$91/'Fixed Data'!$E$11</f>
        <v>0</v>
      </c>
      <c r="AQ101" s="52">
        <f>$N$91/'Fixed Data'!$E$11</f>
        <v>0</v>
      </c>
      <c r="AR101" s="52">
        <f>$N$91/'Fixed Data'!$E$11</f>
        <v>0</v>
      </c>
      <c r="AS101" s="52">
        <f>$N$91/'Fixed Data'!$E$11</f>
        <v>0</v>
      </c>
      <c r="AT101" s="52">
        <f>$N$91/'Fixed Data'!$E$11</f>
        <v>0</v>
      </c>
      <c r="AU101" s="52">
        <f>$N$91/'Fixed Data'!$E$11</f>
        <v>0</v>
      </c>
      <c r="AV101" s="52">
        <f>$N$91/'Fixed Data'!$E$11</f>
        <v>0</v>
      </c>
      <c r="AW101" s="52">
        <f>$N$91/'Fixed Data'!$E$11</f>
        <v>0</v>
      </c>
      <c r="AX101" s="52">
        <f>$N$91/'Fixed Data'!$E$11</f>
        <v>0</v>
      </c>
      <c r="AY101" s="52">
        <f>$N$91/'Fixed Data'!$E$11</f>
        <v>0</v>
      </c>
      <c r="AZ101" s="52">
        <f>$N$91/'Fixed Data'!$E$11</f>
        <v>0</v>
      </c>
      <c r="BA101" s="52">
        <f>$N$91/'Fixed Data'!$E$11</f>
        <v>0</v>
      </c>
      <c r="BB101" s="52">
        <f>$N$91/'Fixed Data'!$E$11</f>
        <v>0</v>
      </c>
      <c r="BC101" s="52">
        <f>$N$91/'Fixed Data'!$E$11</f>
        <v>0</v>
      </c>
      <c r="BD101" s="52">
        <f>$N$91/'Fixed Data'!$E$11</f>
        <v>0</v>
      </c>
      <c r="BE101" s="52">
        <f>$N$91/'Fixed Data'!$E$11</f>
        <v>0</v>
      </c>
      <c r="BF101" s="52">
        <f>$N$91/'Fixed Data'!$E$11</f>
        <v>0</v>
      </c>
      <c r="BG101" s="52">
        <f>$N$91/'Fixed Data'!$E$11</f>
        <v>0</v>
      </c>
      <c r="BH101" s="181"/>
      <c r="BI101" s="181"/>
      <c r="BJ101" s="181"/>
      <c r="BK101" s="181"/>
      <c r="BL101" s="181"/>
      <c r="BM101" s="181"/>
      <c r="BN101" s="181"/>
      <c r="BO101" s="181"/>
      <c r="BP101" s="181"/>
      <c r="BQ101" s="181"/>
      <c r="BR101" s="181"/>
      <c r="BS101" s="181"/>
      <c r="BT101" s="181"/>
      <c r="BU101" s="181"/>
      <c r="BV101" s="181"/>
      <c r="BW101" s="181"/>
      <c r="BX101" s="181"/>
      <c r="BY101" s="181"/>
      <c r="BZ101" s="181"/>
      <c r="CA101" s="181"/>
      <c r="CB101" s="181"/>
      <c r="CC101" s="181"/>
      <c r="CD101" s="181"/>
      <c r="CE101" s="181"/>
      <c r="CF101" s="181"/>
      <c r="CG101" s="181"/>
      <c r="CH101" s="181"/>
    </row>
    <row r="102" spans="1:86" ht="15" hidden="1" customHeight="1" outlineLevel="1">
      <c r="A102" s="17"/>
      <c r="B102" s="6" t="s">
        <v>430</v>
      </c>
      <c r="C102" s="18" t="s">
        <v>431</v>
      </c>
      <c r="D102" s="6" t="s">
        <v>396</v>
      </c>
      <c r="E102" s="46"/>
      <c r="F102" s="46"/>
      <c r="G102" s="46"/>
      <c r="H102" s="46"/>
      <c r="I102" s="46"/>
      <c r="J102" s="46"/>
      <c r="K102" s="46"/>
      <c r="L102" s="46"/>
      <c r="M102" s="46"/>
      <c r="N102" s="46"/>
      <c r="O102" s="46"/>
      <c r="P102" s="52">
        <f>$O$91/'Fixed Data'!$E$11</f>
        <v>0</v>
      </c>
      <c r="Q102" s="52">
        <f>$O$91/'Fixed Data'!$E$11</f>
        <v>0</v>
      </c>
      <c r="R102" s="52">
        <f>$O$91/'Fixed Data'!$E$11</f>
        <v>0</v>
      </c>
      <c r="S102" s="52">
        <f>$O$91/'Fixed Data'!$E$11</f>
        <v>0</v>
      </c>
      <c r="T102" s="52">
        <f>$O$91/'Fixed Data'!$E$11</f>
        <v>0</v>
      </c>
      <c r="U102" s="52">
        <f>$O$91/'Fixed Data'!$E$11</f>
        <v>0</v>
      </c>
      <c r="V102" s="52">
        <f>$O$91/'Fixed Data'!$E$11</f>
        <v>0</v>
      </c>
      <c r="W102" s="52">
        <f>$O$91/'Fixed Data'!$E$11</f>
        <v>0</v>
      </c>
      <c r="X102" s="52">
        <f>$O$91/'Fixed Data'!$E$11</f>
        <v>0</v>
      </c>
      <c r="Y102" s="52">
        <f>$O$91/'Fixed Data'!$E$11</f>
        <v>0</v>
      </c>
      <c r="Z102" s="52">
        <f>$O$91/'Fixed Data'!$E$11</f>
        <v>0</v>
      </c>
      <c r="AA102" s="52">
        <f>$O$91/'Fixed Data'!$E$11</f>
        <v>0</v>
      </c>
      <c r="AB102" s="52">
        <f>$O$91/'Fixed Data'!$E$11</f>
        <v>0</v>
      </c>
      <c r="AC102" s="52">
        <f>$O$91/'Fixed Data'!$E$11</f>
        <v>0</v>
      </c>
      <c r="AD102" s="52">
        <f>$O$91/'Fixed Data'!$E$11</f>
        <v>0</v>
      </c>
      <c r="AE102" s="52">
        <f>$O$91/'Fixed Data'!$E$11</f>
        <v>0</v>
      </c>
      <c r="AF102" s="52">
        <f>$O$91/'Fixed Data'!$E$11</f>
        <v>0</v>
      </c>
      <c r="AG102" s="52">
        <f>$O$91/'Fixed Data'!$E$11</f>
        <v>0</v>
      </c>
      <c r="AH102" s="52">
        <f>$O$91/'Fixed Data'!$E$11</f>
        <v>0</v>
      </c>
      <c r="AI102" s="52">
        <f>$O$91/'Fixed Data'!$E$11</f>
        <v>0</v>
      </c>
      <c r="AJ102" s="52">
        <f>$O$91/'Fixed Data'!$E$11</f>
        <v>0</v>
      </c>
      <c r="AK102" s="52">
        <f>$O$91/'Fixed Data'!$E$11</f>
        <v>0</v>
      </c>
      <c r="AL102" s="52">
        <f>$O$91/'Fixed Data'!$E$11</f>
        <v>0</v>
      </c>
      <c r="AM102" s="52">
        <f>$O$91/'Fixed Data'!$E$11</f>
        <v>0</v>
      </c>
      <c r="AN102" s="52">
        <f>$O$91/'Fixed Data'!$E$11</f>
        <v>0</v>
      </c>
      <c r="AO102" s="52">
        <f>$O$91/'Fixed Data'!$E$11</f>
        <v>0</v>
      </c>
      <c r="AP102" s="52">
        <f>$O$91/'Fixed Data'!$E$11</f>
        <v>0</v>
      </c>
      <c r="AQ102" s="52">
        <f>$O$91/'Fixed Data'!$E$11</f>
        <v>0</v>
      </c>
      <c r="AR102" s="52">
        <f>$O$91/'Fixed Data'!$E$11</f>
        <v>0</v>
      </c>
      <c r="AS102" s="52">
        <f>$O$91/'Fixed Data'!$E$11</f>
        <v>0</v>
      </c>
      <c r="AT102" s="52">
        <f>$O$91/'Fixed Data'!$E$11</f>
        <v>0</v>
      </c>
      <c r="AU102" s="52">
        <f>$O$91/'Fixed Data'!$E$11</f>
        <v>0</v>
      </c>
      <c r="AV102" s="52">
        <f>$O$91/'Fixed Data'!$E$11</f>
        <v>0</v>
      </c>
      <c r="AW102" s="52">
        <f>$O$91/'Fixed Data'!$E$11</f>
        <v>0</v>
      </c>
      <c r="AX102" s="52">
        <f>$O$91/'Fixed Data'!$E$11</f>
        <v>0</v>
      </c>
      <c r="AY102" s="52">
        <f>$O$91/'Fixed Data'!$E$11</f>
        <v>0</v>
      </c>
      <c r="AZ102" s="52">
        <f>$O$91/'Fixed Data'!$E$11</f>
        <v>0</v>
      </c>
      <c r="BA102" s="52">
        <f>$O$91/'Fixed Data'!$E$11</f>
        <v>0</v>
      </c>
      <c r="BB102" s="52">
        <f>$O$91/'Fixed Data'!$E$11</f>
        <v>0</v>
      </c>
      <c r="BC102" s="52">
        <f>$O$91/'Fixed Data'!$E$11</f>
        <v>0</v>
      </c>
      <c r="BD102" s="52">
        <f>$O$91/'Fixed Data'!$E$11</f>
        <v>0</v>
      </c>
      <c r="BE102" s="52">
        <f>$O$91/'Fixed Data'!$E$11</f>
        <v>0</v>
      </c>
      <c r="BF102" s="52">
        <f>$O$91/'Fixed Data'!$E$11</f>
        <v>0</v>
      </c>
      <c r="BG102" s="52">
        <f>$O$91/'Fixed Data'!$E$11</f>
        <v>0</v>
      </c>
      <c r="BH102" s="52">
        <f>$O$91/'Fixed Data'!$E$11</f>
        <v>0</v>
      </c>
      <c r="BI102" s="181"/>
      <c r="BJ102" s="181"/>
      <c r="BK102" s="181"/>
      <c r="BL102" s="181"/>
      <c r="BM102" s="181"/>
      <c r="BN102" s="181"/>
      <c r="BO102" s="181"/>
      <c r="BP102" s="181"/>
      <c r="BQ102" s="181"/>
      <c r="BR102" s="181"/>
      <c r="BS102" s="181"/>
      <c r="BT102" s="181"/>
      <c r="BU102" s="181"/>
      <c r="BV102" s="181"/>
      <c r="BW102" s="181"/>
      <c r="BX102" s="181"/>
      <c r="BY102" s="181"/>
      <c r="BZ102" s="181"/>
      <c r="CA102" s="181"/>
      <c r="CB102" s="181"/>
      <c r="CC102" s="181"/>
      <c r="CD102" s="181"/>
      <c r="CE102" s="181"/>
      <c r="CF102" s="181"/>
      <c r="CG102" s="181"/>
      <c r="CH102" s="181"/>
    </row>
    <row r="103" spans="1:86" ht="15" hidden="1" customHeight="1" outlineLevel="1">
      <c r="A103" s="17"/>
      <c r="B103" s="6" t="s">
        <v>432</v>
      </c>
      <c r="C103" s="18" t="s">
        <v>433</v>
      </c>
      <c r="D103" s="6" t="s">
        <v>396</v>
      </c>
      <c r="E103" s="46"/>
      <c r="F103" s="46"/>
      <c r="G103" s="46"/>
      <c r="H103" s="46"/>
      <c r="I103" s="46"/>
      <c r="J103" s="46"/>
      <c r="K103" s="46"/>
      <c r="L103" s="46"/>
      <c r="M103" s="46"/>
      <c r="N103" s="46"/>
      <c r="O103" s="46"/>
      <c r="P103" s="46"/>
      <c r="Q103" s="52">
        <f>$P$91/'Fixed Data'!$E$11</f>
        <v>0</v>
      </c>
      <c r="R103" s="52">
        <f>$P$91/'Fixed Data'!$E$11</f>
        <v>0</v>
      </c>
      <c r="S103" s="52">
        <f>$P$91/'Fixed Data'!$E$11</f>
        <v>0</v>
      </c>
      <c r="T103" s="52">
        <f>$P$91/'Fixed Data'!$E$11</f>
        <v>0</v>
      </c>
      <c r="U103" s="52">
        <f>$P$91/'Fixed Data'!$E$11</f>
        <v>0</v>
      </c>
      <c r="V103" s="52">
        <f>$P$91/'Fixed Data'!$E$11</f>
        <v>0</v>
      </c>
      <c r="W103" s="52">
        <f>$P$91/'Fixed Data'!$E$11</f>
        <v>0</v>
      </c>
      <c r="X103" s="52">
        <f>$P$91/'Fixed Data'!$E$11</f>
        <v>0</v>
      </c>
      <c r="Y103" s="52">
        <f>$P$91/'Fixed Data'!$E$11</f>
        <v>0</v>
      </c>
      <c r="Z103" s="52">
        <f>$P$91/'Fixed Data'!$E$11</f>
        <v>0</v>
      </c>
      <c r="AA103" s="52">
        <f>$P$91/'Fixed Data'!$E$11</f>
        <v>0</v>
      </c>
      <c r="AB103" s="52">
        <f>$P$91/'Fixed Data'!$E$11</f>
        <v>0</v>
      </c>
      <c r="AC103" s="52">
        <f>$P$91/'Fixed Data'!$E$11</f>
        <v>0</v>
      </c>
      <c r="AD103" s="52">
        <f>$P$91/'Fixed Data'!$E$11</f>
        <v>0</v>
      </c>
      <c r="AE103" s="52">
        <f>$P$91/'Fixed Data'!$E$11</f>
        <v>0</v>
      </c>
      <c r="AF103" s="52">
        <f>$P$91/'Fixed Data'!$E$11</f>
        <v>0</v>
      </c>
      <c r="AG103" s="52">
        <f>$P$91/'Fixed Data'!$E$11</f>
        <v>0</v>
      </c>
      <c r="AH103" s="52">
        <f>$P$91/'Fixed Data'!$E$11</f>
        <v>0</v>
      </c>
      <c r="AI103" s="52">
        <f>$P$91/'Fixed Data'!$E$11</f>
        <v>0</v>
      </c>
      <c r="AJ103" s="52">
        <f>$P$91/'Fixed Data'!$E$11</f>
        <v>0</v>
      </c>
      <c r="AK103" s="52">
        <f>$P$91/'Fixed Data'!$E$11</f>
        <v>0</v>
      </c>
      <c r="AL103" s="52">
        <f>$P$91/'Fixed Data'!$E$11</f>
        <v>0</v>
      </c>
      <c r="AM103" s="52">
        <f>$P$91/'Fixed Data'!$E$11</f>
        <v>0</v>
      </c>
      <c r="AN103" s="52">
        <f>$P$91/'Fixed Data'!$E$11</f>
        <v>0</v>
      </c>
      <c r="AO103" s="52">
        <f>$P$91/'Fixed Data'!$E$11</f>
        <v>0</v>
      </c>
      <c r="AP103" s="52">
        <f>$P$91/'Fixed Data'!$E$11</f>
        <v>0</v>
      </c>
      <c r="AQ103" s="52">
        <f>$P$91/'Fixed Data'!$E$11</f>
        <v>0</v>
      </c>
      <c r="AR103" s="52">
        <f>$P$91/'Fixed Data'!$E$11</f>
        <v>0</v>
      </c>
      <c r="AS103" s="52">
        <f>$P$91/'Fixed Data'!$E$11</f>
        <v>0</v>
      </c>
      <c r="AT103" s="52">
        <f>$P$91/'Fixed Data'!$E$11</f>
        <v>0</v>
      </c>
      <c r="AU103" s="52">
        <f>$P$91/'Fixed Data'!$E$11</f>
        <v>0</v>
      </c>
      <c r="AV103" s="52">
        <f>$P$91/'Fixed Data'!$E$11</f>
        <v>0</v>
      </c>
      <c r="AW103" s="52">
        <f>$P$91/'Fixed Data'!$E$11</f>
        <v>0</v>
      </c>
      <c r="AX103" s="52">
        <f>$P$91/'Fixed Data'!$E$11</f>
        <v>0</v>
      </c>
      <c r="AY103" s="52">
        <f>$P$91/'Fixed Data'!$E$11</f>
        <v>0</v>
      </c>
      <c r="AZ103" s="52">
        <f>$P$91/'Fixed Data'!$E$11</f>
        <v>0</v>
      </c>
      <c r="BA103" s="52">
        <f>$P$91/'Fixed Data'!$E$11</f>
        <v>0</v>
      </c>
      <c r="BB103" s="52">
        <f>$P$91/'Fixed Data'!$E$11</f>
        <v>0</v>
      </c>
      <c r="BC103" s="52">
        <f>$P$91/'Fixed Data'!$E$11</f>
        <v>0</v>
      </c>
      <c r="BD103" s="52">
        <f>$P$91/'Fixed Data'!$E$11</f>
        <v>0</v>
      </c>
      <c r="BE103" s="52">
        <f>$P$91/'Fixed Data'!$E$11</f>
        <v>0</v>
      </c>
      <c r="BF103" s="52">
        <f>$P$91/'Fixed Data'!$E$11</f>
        <v>0</v>
      </c>
      <c r="BG103" s="52">
        <f>$P$91/'Fixed Data'!$E$11</f>
        <v>0</v>
      </c>
      <c r="BH103" s="52">
        <f>$P$91/'Fixed Data'!$E$11</f>
        <v>0</v>
      </c>
      <c r="BI103" s="52">
        <f>$P$91/'Fixed Data'!$E$11</f>
        <v>0</v>
      </c>
      <c r="BJ103" s="181"/>
      <c r="BK103" s="181"/>
      <c r="BL103" s="181"/>
      <c r="BM103" s="181"/>
      <c r="BN103" s="181"/>
      <c r="BO103" s="181"/>
      <c r="BP103" s="181"/>
      <c r="BQ103" s="181"/>
      <c r="BR103" s="181"/>
      <c r="BS103" s="181"/>
      <c r="BT103" s="181"/>
      <c r="BU103" s="181"/>
      <c r="BV103" s="181"/>
      <c r="BW103" s="181"/>
      <c r="BX103" s="181"/>
      <c r="BY103" s="181"/>
      <c r="BZ103" s="181"/>
      <c r="CA103" s="181"/>
      <c r="CB103" s="181"/>
      <c r="CC103" s="181"/>
      <c r="CD103" s="181"/>
      <c r="CE103" s="181"/>
      <c r="CF103" s="181"/>
      <c r="CG103" s="181"/>
      <c r="CH103" s="181"/>
    </row>
    <row r="104" spans="1:86" ht="15" hidden="1" customHeight="1" outlineLevel="1">
      <c r="A104" s="17"/>
      <c r="B104" s="6" t="s">
        <v>434</v>
      </c>
      <c r="C104" s="18" t="s">
        <v>435</v>
      </c>
      <c r="D104" s="6" t="s">
        <v>396</v>
      </c>
      <c r="E104" s="46"/>
      <c r="F104" s="46"/>
      <c r="G104" s="46"/>
      <c r="H104" s="46"/>
      <c r="I104" s="46"/>
      <c r="J104" s="46"/>
      <c r="K104" s="46"/>
      <c r="L104" s="46"/>
      <c r="M104" s="46"/>
      <c r="N104" s="46"/>
      <c r="O104" s="46"/>
      <c r="P104" s="46"/>
      <c r="Q104" s="46"/>
      <c r="R104" s="52">
        <f>$Q$91/'Fixed Data'!$E$11</f>
        <v>0</v>
      </c>
      <c r="S104" s="52">
        <f>$Q$91/'Fixed Data'!$E$11</f>
        <v>0</v>
      </c>
      <c r="T104" s="52">
        <f>$Q$91/'Fixed Data'!$E$11</f>
        <v>0</v>
      </c>
      <c r="U104" s="52">
        <f>$Q$91/'Fixed Data'!$E$11</f>
        <v>0</v>
      </c>
      <c r="V104" s="52">
        <f>$Q$91/'Fixed Data'!$E$11</f>
        <v>0</v>
      </c>
      <c r="W104" s="52">
        <f>$Q$91/'Fixed Data'!$E$11</f>
        <v>0</v>
      </c>
      <c r="X104" s="52">
        <f>$Q$91/'Fixed Data'!$E$11</f>
        <v>0</v>
      </c>
      <c r="Y104" s="52">
        <f>$Q$91/'Fixed Data'!$E$11</f>
        <v>0</v>
      </c>
      <c r="Z104" s="52">
        <f>$Q$91/'Fixed Data'!$E$11</f>
        <v>0</v>
      </c>
      <c r="AA104" s="52">
        <f>$Q$91/'Fixed Data'!$E$11</f>
        <v>0</v>
      </c>
      <c r="AB104" s="52">
        <f>$Q$91/'Fixed Data'!$E$11</f>
        <v>0</v>
      </c>
      <c r="AC104" s="52">
        <f>$Q$91/'Fixed Data'!$E$11</f>
        <v>0</v>
      </c>
      <c r="AD104" s="52">
        <f>$Q$91/'Fixed Data'!$E$11</f>
        <v>0</v>
      </c>
      <c r="AE104" s="52">
        <f>$Q$91/'Fixed Data'!$E$11</f>
        <v>0</v>
      </c>
      <c r="AF104" s="52">
        <f>$Q$91/'Fixed Data'!$E$11</f>
        <v>0</v>
      </c>
      <c r="AG104" s="52">
        <f>$Q$91/'Fixed Data'!$E$11</f>
        <v>0</v>
      </c>
      <c r="AH104" s="52">
        <f>$Q$91/'Fixed Data'!$E$11</f>
        <v>0</v>
      </c>
      <c r="AI104" s="52">
        <f>$Q$91/'Fixed Data'!$E$11</f>
        <v>0</v>
      </c>
      <c r="AJ104" s="52">
        <f>$Q$91/'Fixed Data'!$E$11</f>
        <v>0</v>
      </c>
      <c r="AK104" s="52">
        <f>$Q$91/'Fixed Data'!$E$11</f>
        <v>0</v>
      </c>
      <c r="AL104" s="52">
        <f>$Q$91/'Fixed Data'!$E$11</f>
        <v>0</v>
      </c>
      <c r="AM104" s="52">
        <f>$Q$91/'Fixed Data'!$E$11</f>
        <v>0</v>
      </c>
      <c r="AN104" s="52">
        <f>$Q$91/'Fixed Data'!$E$11</f>
        <v>0</v>
      </c>
      <c r="AO104" s="52">
        <f>$Q$91/'Fixed Data'!$E$11</f>
        <v>0</v>
      </c>
      <c r="AP104" s="52">
        <f>$Q$91/'Fixed Data'!$E$11</f>
        <v>0</v>
      </c>
      <c r="AQ104" s="52">
        <f>$Q$91/'Fixed Data'!$E$11</f>
        <v>0</v>
      </c>
      <c r="AR104" s="52">
        <f>$Q$91/'Fixed Data'!$E$11</f>
        <v>0</v>
      </c>
      <c r="AS104" s="52">
        <f>$Q$91/'Fixed Data'!$E$11</f>
        <v>0</v>
      </c>
      <c r="AT104" s="52">
        <f>$Q$91/'Fixed Data'!$E$11</f>
        <v>0</v>
      </c>
      <c r="AU104" s="52">
        <f>$Q$91/'Fixed Data'!$E$11</f>
        <v>0</v>
      </c>
      <c r="AV104" s="52">
        <f>$Q$91/'Fixed Data'!$E$11</f>
        <v>0</v>
      </c>
      <c r="AW104" s="52">
        <f>$Q$91/'Fixed Data'!$E$11</f>
        <v>0</v>
      </c>
      <c r="AX104" s="52">
        <f>$Q$91/'Fixed Data'!$E$11</f>
        <v>0</v>
      </c>
      <c r="AY104" s="52">
        <f>$Q$91/'Fixed Data'!$E$11</f>
        <v>0</v>
      </c>
      <c r="AZ104" s="52">
        <f>$Q$91/'Fixed Data'!$E$11</f>
        <v>0</v>
      </c>
      <c r="BA104" s="52">
        <f>$Q$91/'Fixed Data'!$E$11</f>
        <v>0</v>
      </c>
      <c r="BB104" s="52">
        <f>$Q$91/'Fixed Data'!$E$11</f>
        <v>0</v>
      </c>
      <c r="BC104" s="52">
        <f>$Q$91/'Fixed Data'!$E$11</f>
        <v>0</v>
      </c>
      <c r="BD104" s="52">
        <f>$Q$91/'Fixed Data'!$E$11</f>
        <v>0</v>
      </c>
      <c r="BE104" s="52">
        <f>$Q$91/'Fixed Data'!$E$11</f>
        <v>0</v>
      </c>
      <c r="BF104" s="52">
        <f>$Q$91/'Fixed Data'!$E$11</f>
        <v>0</v>
      </c>
      <c r="BG104" s="52">
        <f>$Q$91/'Fixed Data'!$E$11</f>
        <v>0</v>
      </c>
      <c r="BH104" s="52">
        <f>$Q$91/'Fixed Data'!$E$11</f>
        <v>0</v>
      </c>
      <c r="BI104" s="52">
        <f>$Q$91/'Fixed Data'!$E$11</f>
        <v>0</v>
      </c>
      <c r="BJ104" s="52">
        <f>$Q$91/'Fixed Data'!$E$11</f>
        <v>0</v>
      </c>
      <c r="BK104" s="181"/>
      <c r="BL104" s="181"/>
      <c r="BM104" s="181"/>
      <c r="BN104" s="181"/>
      <c r="BO104" s="181"/>
      <c r="BP104" s="181"/>
      <c r="BQ104" s="181"/>
      <c r="BR104" s="181"/>
      <c r="BS104" s="181"/>
      <c r="BT104" s="181"/>
      <c r="BU104" s="181"/>
      <c r="BV104" s="181"/>
      <c r="BW104" s="181"/>
      <c r="BX104" s="181"/>
      <c r="BY104" s="181"/>
      <c r="BZ104" s="181"/>
      <c r="CA104" s="181"/>
      <c r="CB104" s="181"/>
      <c r="CC104" s="181"/>
      <c r="CD104" s="181"/>
      <c r="CE104" s="181"/>
      <c r="CF104" s="181"/>
      <c r="CG104" s="181"/>
      <c r="CH104" s="181"/>
    </row>
    <row r="105" spans="1:86" ht="15" hidden="1" customHeight="1" outlineLevel="1">
      <c r="A105" s="17"/>
      <c r="B105" s="6" t="s">
        <v>436</v>
      </c>
      <c r="C105" s="18" t="s">
        <v>437</v>
      </c>
      <c r="D105" s="6" t="s">
        <v>396</v>
      </c>
      <c r="E105" s="46"/>
      <c r="F105" s="46"/>
      <c r="G105" s="46"/>
      <c r="H105" s="46"/>
      <c r="I105" s="46"/>
      <c r="J105" s="46"/>
      <c r="K105" s="46"/>
      <c r="L105" s="46"/>
      <c r="M105" s="46"/>
      <c r="N105" s="46"/>
      <c r="O105" s="46"/>
      <c r="P105" s="46"/>
      <c r="Q105" s="46"/>
      <c r="R105" s="46"/>
      <c r="S105" s="52">
        <f>$R$91/'Fixed Data'!$E$11</f>
        <v>0</v>
      </c>
      <c r="T105" s="52">
        <f>$R$91/'Fixed Data'!$E$11</f>
        <v>0</v>
      </c>
      <c r="U105" s="52">
        <f>$R$91/'Fixed Data'!$E$11</f>
        <v>0</v>
      </c>
      <c r="V105" s="52">
        <f>$R$91/'Fixed Data'!$E$11</f>
        <v>0</v>
      </c>
      <c r="W105" s="52">
        <f>$R$91/'Fixed Data'!$E$11</f>
        <v>0</v>
      </c>
      <c r="X105" s="52">
        <f>$R$91/'Fixed Data'!$E$11</f>
        <v>0</v>
      </c>
      <c r="Y105" s="52">
        <f>$R$91/'Fixed Data'!$E$11</f>
        <v>0</v>
      </c>
      <c r="Z105" s="52">
        <f>$R$91/'Fixed Data'!$E$11</f>
        <v>0</v>
      </c>
      <c r="AA105" s="52">
        <f>$R$91/'Fixed Data'!$E$11</f>
        <v>0</v>
      </c>
      <c r="AB105" s="52">
        <f>$R$91/'Fixed Data'!$E$11</f>
        <v>0</v>
      </c>
      <c r="AC105" s="52">
        <f>$R$91/'Fixed Data'!$E$11</f>
        <v>0</v>
      </c>
      <c r="AD105" s="52">
        <f>$R$91/'Fixed Data'!$E$11</f>
        <v>0</v>
      </c>
      <c r="AE105" s="52">
        <f>$R$91/'Fixed Data'!$E$11</f>
        <v>0</v>
      </c>
      <c r="AF105" s="52">
        <f>$R$91/'Fixed Data'!$E$11</f>
        <v>0</v>
      </c>
      <c r="AG105" s="52">
        <f>$R$91/'Fixed Data'!$E$11</f>
        <v>0</v>
      </c>
      <c r="AH105" s="52">
        <f>$R$91/'Fixed Data'!$E$11</f>
        <v>0</v>
      </c>
      <c r="AI105" s="52">
        <f>$R$91/'Fixed Data'!$E$11</f>
        <v>0</v>
      </c>
      <c r="AJ105" s="52">
        <f>$R$91/'Fixed Data'!$E$11</f>
        <v>0</v>
      </c>
      <c r="AK105" s="52">
        <f>$R$91/'Fixed Data'!$E$11</f>
        <v>0</v>
      </c>
      <c r="AL105" s="52">
        <f>$R$91/'Fixed Data'!$E$11</f>
        <v>0</v>
      </c>
      <c r="AM105" s="52">
        <f>$R$91/'Fixed Data'!$E$11</f>
        <v>0</v>
      </c>
      <c r="AN105" s="52">
        <f>$R$91/'Fixed Data'!$E$11</f>
        <v>0</v>
      </c>
      <c r="AO105" s="52">
        <f>$R$91/'Fixed Data'!$E$11</f>
        <v>0</v>
      </c>
      <c r="AP105" s="52">
        <f>$R$91/'Fixed Data'!$E$11</f>
        <v>0</v>
      </c>
      <c r="AQ105" s="52">
        <f>$R$91/'Fixed Data'!$E$11</f>
        <v>0</v>
      </c>
      <c r="AR105" s="52">
        <f>$R$91/'Fixed Data'!$E$11</f>
        <v>0</v>
      </c>
      <c r="AS105" s="52">
        <f>$R$91/'Fixed Data'!$E$11</f>
        <v>0</v>
      </c>
      <c r="AT105" s="52">
        <f>$R$91/'Fixed Data'!$E$11</f>
        <v>0</v>
      </c>
      <c r="AU105" s="52">
        <f>$R$91/'Fixed Data'!$E$11</f>
        <v>0</v>
      </c>
      <c r="AV105" s="52">
        <f>$R$91/'Fixed Data'!$E$11</f>
        <v>0</v>
      </c>
      <c r="AW105" s="52">
        <f>$R$91/'Fixed Data'!$E$11</f>
        <v>0</v>
      </c>
      <c r="AX105" s="52">
        <f>$R$91/'Fixed Data'!$E$11</f>
        <v>0</v>
      </c>
      <c r="AY105" s="52">
        <f>$R$91/'Fixed Data'!$E$11</f>
        <v>0</v>
      </c>
      <c r="AZ105" s="52">
        <f>$R$91/'Fixed Data'!$E$11</f>
        <v>0</v>
      </c>
      <c r="BA105" s="52">
        <f>$R$91/'Fixed Data'!$E$11</f>
        <v>0</v>
      </c>
      <c r="BB105" s="52">
        <f>$R$91/'Fixed Data'!$E$11</f>
        <v>0</v>
      </c>
      <c r="BC105" s="52">
        <f>$R$91/'Fixed Data'!$E$11</f>
        <v>0</v>
      </c>
      <c r="BD105" s="52">
        <f>$R$91/'Fixed Data'!$E$11</f>
        <v>0</v>
      </c>
      <c r="BE105" s="52">
        <f>$R$91/'Fixed Data'!$E$11</f>
        <v>0</v>
      </c>
      <c r="BF105" s="52">
        <f>$R$91/'Fixed Data'!$E$11</f>
        <v>0</v>
      </c>
      <c r="BG105" s="52">
        <f>$R$91/'Fixed Data'!$E$11</f>
        <v>0</v>
      </c>
      <c r="BH105" s="52">
        <f>$R$91/'Fixed Data'!$E$11</f>
        <v>0</v>
      </c>
      <c r="BI105" s="52">
        <f>$R$91/'Fixed Data'!$E$11</f>
        <v>0</v>
      </c>
      <c r="BJ105" s="52">
        <f>$R$91/'Fixed Data'!$E$11</f>
        <v>0</v>
      </c>
      <c r="BK105" s="52">
        <f>$R$91/'Fixed Data'!$E$11</f>
        <v>0</v>
      </c>
      <c r="BL105" s="181"/>
      <c r="BM105" s="181"/>
      <c r="BN105" s="181"/>
      <c r="BO105" s="181"/>
      <c r="BP105" s="181"/>
      <c r="BQ105" s="181"/>
      <c r="BR105" s="181"/>
      <c r="BS105" s="181"/>
      <c r="BT105" s="181"/>
      <c r="BU105" s="181"/>
      <c r="BV105" s="181"/>
      <c r="BW105" s="181"/>
      <c r="BX105" s="181"/>
      <c r="BY105" s="181"/>
      <c r="BZ105" s="181"/>
      <c r="CA105" s="181"/>
      <c r="CB105" s="181"/>
      <c r="CC105" s="181"/>
      <c r="CD105" s="181"/>
      <c r="CE105" s="181"/>
      <c r="CF105" s="181"/>
      <c r="CG105" s="181"/>
      <c r="CH105" s="181"/>
    </row>
    <row r="106" spans="1:86" ht="15" hidden="1" customHeight="1" outlineLevel="1">
      <c r="A106" s="17"/>
      <c r="B106" s="6" t="s">
        <v>438</v>
      </c>
      <c r="C106" s="18" t="s">
        <v>439</v>
      </c>
      <c r="D106" s="6" t="s">
        <v>396</v>
      </c>
      <c r="E106" s="46"/>
      <c r="F106" s="46"/>
      <c r="G106" s="46"/>
      <c r="H106" s="46"/>
      <c r="I106" s="46"/>
      <c r="J106" s="46"/>
      <c r="K106" s="46"/>
      <c r="L106" s="46"/>
      <c r="M106" s="46"/>
      <c r="N106" s="46"/>
      <c r="O106" s="46"/>
      <c r="P106" s="46"/>
      <c r="Q106" s="46"/>
      <c r="R106" s="46"/>
      <c r="S106" s="46"/>
      <c r="T106" s="52">
        <f>$S$91/'Fixed Data'!$E$11</f>
        <v>0</v>
      </c>
      <c r="U106" s="52">
        <f>$S$91/'Fixed Data'!$E$11</f>
        <v>0</v>
      </c>
      <c r="V106" s="52">
        <f>$S$91/'Fixed Data'!$E$11</f>
        <v>0</v>
      </c>
      <c r="W106" s="52">
        <f>$S$91/'Fixed Data'!$E$11</f>
        <v>0</v>
      </c>
      <c r="X106" s="52">
        <f>$S$91/'Fixed Data'!$E$11</f>
        <v>0</v>
      </c>
      <c r="Y106" s="52">
        <f>$S$91/'Fixed Data'!$E$11</f>
        <v>0</v>
      </c>
      <c r="Z106" s="52">
        <f>$S$91/'Fixed Data'!$E$11</f>
        <v>0</v>
      </c>
      <c r="AA106" s="52">
        <f>$S$91/'Fixed Data'!$E$11</f>
        <v>0</v>
      </c>
      <c r="AB106" s="52">
        <f>$S$91/'Fixed Data'!$E$11</f>
        <v>0</v>
      </c>
      <c r="AC106" s="52">
        <f>$S$91/'Fixed Data'!$E$11</f>
        <v>0</v>
      </c>
      <c r="AD106" s="52">
        <f>$S$91/'Fixed Data'!$E$11</f>
        <v>0</v>
      </c>
      <c r="AE106" s="52">
        <f>$S$91/'Fixed Data'!$E$11</f>
        <v>0</v>
      </c>
      <c r="AF106" s="52">
        <f>$S$91/'Fixed Data'!$E$11</f>
        <v>0</v>
      </c>
      <c r="AG106" s="52">
        <f>$S$91/'Fixed Data'!$E$11</f>
        <v>0</v>
      </c>
      <c r="AH106" s="52">
        <f>$S$91/'Fixed Data'!$E$11</f>
        <v>0</v>
      </c>
      <c r="AI106" s="52">
        <f>$S$91/'Fixed Data'!$E$11</f>
        <v>0</v>
      </c>
      <c r="AJ106" s="52">
        <f>$S$91/'Fixed Data'!$E$11</f>
        <v>0</v>
      </c>
      <c r="AK106" s="52">
        <f>$S$91/'Fixed Data'!$E$11</f>
        <v>0</v>
      </c>
      <c r="AL106" s="52">
        <f>$S$91/'Fixed Data'!$E$11</f>
        <v>0</v>
      </c>
      <c r="AM106" s="52">
        <f>$S$91/'Fixed Data'!$E$11</f>
        <v>0</v>
      </c>
      <c r="AN106" s="52">
        <f>$S$91/'Fixed Data'!$E$11</f>
        <v>0</v>
      </c>
      <c r="AO106" s="52">
        <f>$S$91/'Fixed Data'!$E$11</f>
        <v>0</v>
      </c>
      <c r="AP106" s="52">
        <f>$S$91/'Fixed Data'!$E$11</f>
        <v>0</v>
      </c>
      <c r="AQ106" s="52">
        <f>$S$91/'Fixed Data'!$E$11</f>
        <v>0</v>
      </c>
      <c r="AR106" s="52">
        <f>$S$91/'Fixed Data'!$E$11</f>
        <v>0</v>
      </c>
      <c r="AS106" s="52">
        <f>$S$91/'Fixed Data'!$E$11</f>
        <v>0</v>
      </c>
      <c r="AT106" s="52">
        <f>$S$91/'Fixed Data'!$E$11</f>
        <v>0</v>
      </c>
      <c r="AU106" s="52">
        <f>$S$91/'Fixed Data'!$E$11</f>
        <v>0</v>
      </c>
      <c r="AV106" s="52">
        <f>$S$91/'Fixed Data'!$E$11</f>
        <v>0</v>
      </c>
      <c r="AW106" s="52">
        <f>$S$91/'Fixed Data'!$E$11</f>
        <v>0</v>
      </c>
      <c r="AX106" s="52">
        <f>$S$91/'Fixed Data'!$E$11</f>
        <v>0</v>
      </c>
      <c r="AY106" s="52">
        <f>$S$91/'Fixed Data'!$E$11</f>
        <v>0</v>
      </c>
      <c r="AZ106" s="52">
        <f>$S$91/'Fixed Data'!$E$11</f>
        <v>0</v>
      </c>
      <c r="BA106" s="52">
        <f>$S$91/'Fixed Data'!$E$11</f>
        <v>0</v>
      </c>
      <c r="BB106" s="52">
        <f>$S$91/'Fixed Data'!$E$11</f>
        <v>0</v>
      </c>
      <c r="BC106" s="52">
        <f>$S$91/'Fixed Data'!$E$11</f>
        <v>0</v>
      </c>
      <c r="BD106" s="52">
        <f>$S$91/'Fixed Data'!$E$11</f>
        <v>0</v>
      </c>
      <c r="BE106" s="52">
        <f>$S$91/'Fixed Data'!$E$11</f>
        <v>0</v>
      </c>
      <c r="BF106" s="52">
        <f>$S$91/'Fixed Data'!$E$11</f>
        <v>0</v>
      </c>
      <c r="BG106" s="52">
        <f>$S$91/'Fixed Data'!$E$11</f>
        <v>0</v>
      </c>
      <c r="BH106" s="52">
        <f>$S$91/'Fixed Data'!$E$11</f>
        <v>0</v>
      </c>
      <c r="BI106" s="52">
        <f>$S$91/'Fixed Data'!$E$11</f>
        <v>0</v>
      </c>
      <c r="BJ106" s="52">
        <f>$S$91/'Fixed Data'!$E$11</f>
        <v>0</v>
      </c>
      <c r="BK106" s="52">
        <f>$S$91/'Fixed Data'!$E$11</f>
        <v>0</v>
      </c>
      <c r="BL106" s="52">
        <f>$S$91/'Fixed Data'!$E$11</f>
        <v>0</v>
      </c>
      <c r="BM106" s="181"/>
      <c r="BN106" s="181"/>
      <c r="BO106" s="181"/>
      <c r="BP106" s="181"/>
      <c r="BQ106" s="181"/>
      <c r="BR106" s="181"/>
      <c r="BS106" s="181"/>
      <c r="BT106" s="181"/>
      <c r="BU106" s="181"/>
      <c r="BV106" s="181"/>
      <c r="BW106" s="181"/>
      <c r="BX106" s="181"/>
      <c r="BY106" s="181"/>
      <c r="BZ106" s="181"/>
      <c r="CA106" s="181"/>
      <c r="CB106" s="181"/>
      <c r="CC106" s="181"/>
      <c r="CD106" s="181"/>
      <c r="CE106" s="181"/>
      <c r="CF106" s="181"/>
      <c r="CG106" s="181"/>
      <c r="CH106" s="181"/>
    </row>
    <row r="107" spans="1:86" ht="15" hidden="1" customHeight="1" outlineLevel="1">
      <c r="A107" s="17"/>
      <c r="B107" s="6" t="s">
        <v>440</v>
      </c>
      <c r="C107" s="18" t="s">
        <v>441</v>
      </c>
      <c r="D107" s="6" t="s">
        <v>396</v>
      </c>
      <c r="E107" s="46"/>
      <c r="F107" s="46"/>
      <c r="G107" s="46"/>
      <c r="H107" s="46"/>
      <c r="I107" s="46"/>
      <c r="J107" s="46"/>
      <c r="K107" s="46"/>
      <c r="L107" s="46"/>
      <c r="M107" s="46"/>
      <c r="N107" s="46"/>
      <c r="O107" s="46"/>
      <c r="P107" s="46"/>
      <c r="Q107" s="46"/>
      <c r="R107" s="46"/>
      <c r="S107" s="46"/>
      <c r="T107" s="46"/>
      <c r="U107" s="52">
        <f>$T$91/'Fixed Data'!$E$11</f>
        <v>0</v>
      </c>
      <c r="V107" s="52">
        <f>$T$91/'Fixed Data'!$E$11</f>
        <v>0</v>
      </c>
      <c r="W107" s="52">
        <f>$T$91/'Fixed Data'!$E$11</f>
        <v>0</v>
      </c>
      <c r="X107" s="52">
        <f>$T$91/'Fixed Data'!$E$11</f>
        <v>0</v>
      </c>
      <c r="Y107" s="52">
        <f>$T$91/'Fixed Data'!$E$11</f>
        <v>0</v>
      </c>
      <c r="Z107" s="52">
        <f>$T$91/'Fixed Data'!$E$11</f>
        <v>0</v>
      </c>
      <c r="AA107" s="52">
        <f>$T$91/'Fixed Data'!$E$11</f>
        <v>0</v>
      </c>
      <c r="AB107" s="52">
        <f>$T$91/'Fixed Data'!$E$11</f>
        <v>0</v>
      </c>
      <c r="AC107" s="52">
        <f>$T$91/'Fixed Data'!$E$11</f>
        <v>0</v>
      </c>
      <c r="AD107" s="52">
        <f>$T$91/'Fixed Data'!$E$11</f>
        <v>0</v>
      </c>
      <c r="AE107" s="52">
        <f>$T$91/'Fixed Data'!$E$11</f>
        <v>0</v>
      </c>
      <c r="AF107" s="52">
        <f>$T$91/'Fixed Data'!$E$11</f>
        <v>0</v>
      </c>
      <c r="AG107" s="52">
        <f>$T$91/'Fixed Data'!$E$11</f>
        <v>0</v>
      </c>
      <c r="AH107" s="52">
        <f>$T$91/'Fixed Data'!$E$11</f>
        <v>0</v>
      </c>
      <c r="AI107" s="52">
        <f>$T$91/'Fixed Data'!$E$11</f>
        <v>0</v>
      </c>
      <c r="AJ107" s="52">
        <f>$T$91/'Fixed Data'!$E$11</f>
        <v>0</v>
      </c>
      <c r="AK107" s="52">
        <f>$T$91/'Fixed Data'!$E$11</f>
        <v>0</v>
      </c>
      <c r="AL107" s="52">
        <f>$T$91/'Fixed Data'!$E$11</f>
        <v>0</v>
      </c>
      <c r="AM107" s="52">
        <f>$T$91/'Fixed Data'!$E$11</f>
        <v>0</v>
      </c>
      <c r="AN107" s="52">
        <f>$T$91/'Fixed Data'!$E$11</f>
        <v>0</v>
      </c>
      <c r="AO107" s="52">
        <f>$T$91/'Fixed Data'!$E$11</f>
        <v>0</v>
      </c>
      <c r="AP107" s="52">
        <f>$T$91/'Fixed Data'!$E$11</f>
        <v>0</v>
      </c>
      <c r="AQ107" s="52">
        <f>$T$91/'Fixed Data'!$E$11</f>
        <v>0</v>
      </c>
      <c r="AR107" s="52">
        <f>$T$91/'Fixed Data'!$E$11</f>
        <v>0</v>
      </c>
      <c r="AS107" s="52">
        <f>$T$91/'Fixed Data'!$E$11</f>
        <v>0</v>
      </c>
      <c r="AT107" s="52">
        <f>$T$91/'Fixed Data'!$E$11</f>
        <v>0</v>
      </c>
      <c r="AU107" s="52">
        <f>$T$91/'Fixed Data'!$E$11</f>
        <v>0</v>
      </c>
      <c r="AV107" s="52">
        <f>$T$91/'Fixed Data'!$E$11</f>
        <v>0</v>
      </c>
      <c r="AW107" s="52">
        <f>$T$91/'Fixed Data'!$E$11</f>
        <v>0</v>
      </c>
      <c r="AX107" s="52">
        <f>$T$91/'Fixed Data'!$E$11</f>
        <v>0</v>
      </c>
      <c r="AY107" s="52">
        <f>$T$91/'Fixed Data'!$E$11</f>
        <v>0</v>
      </c>
      <c r="AZ107" s="52">
        <f>$T$91/'Fixed Data'!$E$11</f>
        <v>0</v>
      </c>
      <c r="BA107" s="52">
        <f>$T$91/'Fixed Data'!$E$11</f>
        <v>0</v>
      </c>
      <c r="BB107" s="52">
        <f>$T$91/'Fixed Data'!$E$11</f>
        <v>0</v>
      </c>
      <c r="BC107" s="52">
        <f>$T$91/'Fixed Data'!$E$11</f>
        <v>0</v>
      </c>
      <c r="BD107" s="52">
        <f>$T$91/'Fixed Data'!$E$11</f>
        <v>0</v>
      </c>
      <c r="BE107" s="52">
        <f>$T$91/'Fixed Data'!$E$11</f>
        <v>0</v>
      </c>
      <c r="BF107" s="52">
        <f>$T$91/'Fixed Data'!$E$11</f>
        <v>0</v>
      </c>
      <c r="BG107" s="52">
        <f>$T$91/'Fixed Data'!$E$11</f>
        <v>0</v>
      </c>
      <c r="BH107" s="52">
        <f>$T$91/'Fixed Data'!$E$11</f>
        <v>0</v>
      </c>
      <c r="BI107" s="52">
        <f>$T$91/'Fixed Data'!$E$11</f>
        <v>0</v>
      </c>
      <c r="BJ107" s="52">
        <f>$T$91/'Fixed Data'!$E$11</f>
        <v>0</v>
      </c>
      <c r="BK107" s="52">
        <f>$T$91/'Fixed Data'!$E$11</f>
        <v>0</v>
      </c>
      <c r="BL107" s="52">
        <f>$T$91/'Fixed Data'!$E$11</f>
        <v>0</v>
      </c>
      <c r="BM107" s="52">
        <f>$T$91/'Fixed Data'!$E$11</f>
        <v>0</v>
      </c>
      <c r="BN107" s="181"/>
      <c r="BO107" s="181"/>
      <c r="BP107" s="181"/>
      <c r="BQ107" s="181"/>
      <c r="BR107" s="181"/>
      <c r="BS107" s="181"/>
      <c r="BT107" s="181"/>
      <c r="BU107" s="181"/>
      <c r="BV107" s="181"/>
      <c r="BW107" s="181"/>
      <c r="BX107" s="181"/>
      <c r="BY107" s="181"/>
      <c r="BZ107" s="181"/>
      <c r="CA107" s="181"/>
      <c r="CB107" s="181"/>
      <c r="CC107" s="181"/>
      <c r="CD107" s="181"/>
      <c r="CE107" s="181"/>
      <c r="CF107" s="181"/>
      <c r="CG107" s="181"/>
      <c r="CH107" s="181"/>
    </row>
    <row r="108" spans="1:86" ht="15" hidden="1" customHeight="1" outlineLevel="1">
      <c r="A108" s="17"/>
      <c r="B108" s="6" t="s">
        <v>442</v>
      </c>
      <c r="C108" s="18" t="s">
        <v>443</v>
      </c>
      <c r="D108" s="6" t="s">
        <v>396</v>
      </c>
      <c r="E108" s="46"/>
      <c r="F108" s="46"/>
      <c r="G108" s="46"/>
      <c r="H108" s="46"/>
      <c r="I108" s="46"/>
      <c r="J108" s="46"/>
      <c r="K108" s="46"/>
      <c r="L108" s="46"/>
      <c r="M108" s="46"/>
      <c r="N108" s="46"/>
      <c r="O108" s="46"/>
      <c r="P108" s="46"/>
      <c r="Q108" s="46"/>
      <c r="R108" s="46"/>
      <c r="S108" s="46"/>
      <c r="T108" s="46"/>
      <c r="U108" s="46"/>
      <c r="V108" s="52">
        <f>$U$91/'Fixed Data'!$E$11</f>
        <v>0</v>
      </c>
      <c r="W108" s="52">
        <f>$U$91/'Fixed Data'!$E$11</f>
        <v>0</v>
      </c>
      <c r="X108" s="52">
        <f>$U$91/'Fixed Data'!$E$11</f>
        <v>0</v>
      </c>
      <c r="Y108" s="52">
        <f>$U$91/'Fixed Data'!$E$11</f>
        <v>0</v>
      </c>
      <c r="Z108" s="52">
        <f>$U$91/'Fixed Data'!$E$11</f>
        <v>0</v>
      </c>
      <c r="AA108" s="52">
        <f>$U$91/'Fixed Data'!$E$11</f>
        <v>0</v>
      </c>
      <c r="AB108" s="52">
        <f>$U$91/'Fixed Data'!$E$11</f>
        <v>0</v>
      </c>
      <c r="AC108" s="52">
        <f>$U$91/'Fixed Data'!$E$11</f>
        <v>0</v>
      </c>
      <c r="AD108" s="52">
        <f>$U$91/'Fixed Data'!$E$11</f>
        <v>0</v>
      </c>
      <c r="AE108" s="52">
        <f>$U$91/'Fixed Data'!$E$11</f>
        <v>0</v>
      </c>
      <c r="AF108" s="52">
        <f>$U$91/'Fixed Data'!$E$11</f>
        <v>0</v>
      </c>
      <c r="AG108" s="52">
        <f>$U$91/'Fixed Data'!$E$11</f>
        <v>0</v>
      </c>
      <c r="AH108" s="52">
        <f>$U$91/'Fixed Data'!$E$11</f>
        <v>0</v>
      </c>
      <c r="AI108" s="52">
        <f>$U$91/'Fixed Data'!$E$11</f>
        <v>0</v>
      </c>
      <c r="AJ108" s="52">
        <f>$U$91/'Fixed Data'!$E$11</f>
        <v>0</v>
      </c>
      <c r="AK108" s="52">
        <f>$U$91/'Fixed Data'!$E$11</f>
        <v>0</v>
      </c>
      <c r="AL108" s="52">
        <f>$U$91/'Fixed Data'!$E$11</f>
        <v>0</v>
      </c>
      <c r="AM108" s="52">
        <f>$U$91/'Fixed Data'!$E$11</f>
        <v>0</v>
      </c>
      <c r="AN108" s="52">
        <f>$U$91/'Fixed Data'!$E$11</f>
        <v>0</v>
      </c>
      <c r="AO108" s="52">
        <f>$U$91/'Fixed Data'!$E$11</f>
        <v>0</v>
      </c>
      <c r="AP108" s="52">
        <f>$U$91/'Fixed Data'!$E$11</f>
        <v>0</v>
      </c>
      <c r="AQ108" s="52">
        <f>$U$91/'Fixed Data'!$E$11</f>
        <v>0</v>
      </c>
      <c r="AR108" s="52">
        <f>$U$91/'Fixed Data'!$E$11</f>
        <v>0</v>
      </c>
      <c r="AS108" s="52">
        <f>$U$91/'Fixed Data'!$E$11</f>
        <v>0</v>
      </c>
      <c r="AT108" s="52">
        <f>$U$91/'Fixed Data'!$E$11</f>
        <v>0</v>
      </c>
      <c r="AU108" s="52">
        <f>$U$91/'Fixed Data'!$E$11</f>
        <v>0</v>
      </c>
      <c r="AV108" s="52">
        <f>$U$91/'Fixed Data'!$E$11</f>
        <v>0</v>
      </c>
      <c r="AW108" s="52">
        <f>$U$91/'Fixed Data'!$E$11</f>
        <v>0</v>
      </c>
      <c r="AX108" s="52">
        <f>$U$91/'Fixed Data'!$E$11</f>
        <v>0</v>
      </c>
      <c r="AY108" s="52">
        <f>$U$91/'Fixed Data'!$E$11</f>
        <v>0</v>
      </c>
      <c r="AZ108" s="52">
        <f>$U$91/'Fixed Data'!$E$11</f>
        <v>0</v>
      </c>
      <c r="BA108" s="52">
        <f>$U$91/'Fixed Data'!$E$11</f>
        <v>0</v>
      </c>
      <c r="BB108" s="52">
        <f>$U$91/'Fixed Data'!$E$11</f>
        <v>0</v>
      </c>
      <c r="BC108" s="52">
        <f>$U$91/'Fixed Data'!$E$11</f>
        <v>0</v>
      </c>
      <c r="BD108" s="52">
        <f>$U$91/'Fixed Data'!$E$11</f>
        <v>0</v>
      </c>
      <c r="BE108" s="52">
        <f>$U$91/'Fixed Data'!$E$11</f>
        <v>0</v>
      </c>
      <c r="BF108" s="52">
        <f>$U$91/'Fixed Data'!$E$11</f>
        <v>0</v>
      </c>
      <c r="BG108" s="52">
        <f>$U$91/'Fixed Data'!$E$11</f>
        <v>0</v>
      </c>
      <c r="BH108" s="52">
        <f>$U$91/'Fixed Data'!$E$11</f>
        <v>0</v>
      </c>
      <c r="BI108" s="52">
        <f>$U$91/'Fixed Data'!$E$11</f>
        <v>0</v>
      </c>
      <c r="BJ108" s="52">
        <f>$U$91/'Fixed Data'!$E$11</f>
        <v>0</v>
      </c>
      <c r="BK108" s="52">
        <f>$U$91/'Fixed Data'!$E$11</f>
        <v>0</v>
      </c>
      <c r="BL108" s="52">
        <f>$U$91/'Fixed Data'!$E$11</f>
        <v>0</v>
      </c>
      <c r="BM108" s="52">
        <f>$U$91/'Fixed Data'!$E$11</f>
        <v>0</v>
      </c>
      <c r="BN108" s="52">
        <f>$U$91/'Fixed Data'!$E$11</f>
        <v>0</v>
      </c>
      <c r="BO108" s="181"/>
      <c r="BP108" s="181"/>
      <c r="BQ108" s="181"/>
      <c r="BR108" s="181"/>
      <c r="BS108" s="181"/>
      <c r="BT108" s="181"/>
      <c r="BU108" s="181"/>
      <c r="BV108" s="181"/>
      <c r="BW108" s="181"/>
      <c r="BX108" s="181"/>
      <c r="BY108" s="181"/>
      <c r="BZ108" s="181"/>
      <c r="CA108" s="181"/>
      <c r="CB108" s="181"/>
      <c r="CC108" s="181"/>
      <c r="CD108" s="181"/>
      <c r="CE108" s="181"/>
      <c r="CF108" s="181"/>
      <c r="CG108" s="181"/>
      <c r="CH108" s="181"/>
    </row>
    <row r="109" spans="1:86" ht="15" hidden="1" customHeight="1" outlineLevel="1">
      <c r="A109" s="17"/>
      <c r="B109" s="6" t="s">
        <v>444</v>
      </c>
      <c r="C109" s="18" t="s">
        <v>445</v>
      </c>
      <c r="D109" s="6" t="s">
        <v>396</v>
      </c>
      <c r="E109" s="46"/>
      <c r="F109" s="46"/>
      <c r="G109" s="46"/>
      <c r="H109" s="46"/>
      <c r="I109" s="46"/>
      <c r="J109" s="46"/>
      <c r="K109" s="46"/>
      <c r="L109" s="46"/>
      <c r="M109" s="46"/>
      <c r="N109" s="46"/>
      <c r="O109" s="46"/>
      <c r="P109" s="46"/>
      <c r="Q109" s="46"/>
      <c r="R109" s="46"/>
      <c r="S109" s="46"/>
      <c r="T109" s="46"/>
      <c r="U109" s="46"/>
      <c r="V109" s="46"/>
      <c r="W109" s="52">
        <f>$V$91/'Fixed Data'!$E$11</f>
        <v>0</v>
      </c>
      <c r="X109" s="52">
        <f>$V$91/'Fixed Data'!$E$11</f>
        <v>0</v>
      </c>
      <c r="Y109" s="52">
        <f>$V$91/'Fixed Data'!$E$11</f>
        <v>0</v>
      </c>
      <c r="Z109" s="52">
        <f>$V$91/'Fixed Data'!$E$11</f>
        <v>0</v>
      </c>
      <c r="AA109" s="52">
        <f>$V$91/'Fixed Data'!$E$11</f>
        <v>0</v>
      </c>
      <c r="AB109" s="52">
        <f>$V$91/'Fixed Data'!$E$11</f>
        <v>0</v>
      </c>
      <c r="AC109" s="52">
        <f>$V$91/'Fixed Data'!$E$11</f>
        <v>0</v>
      </c>
      <c r="AD109" s="52">
        <f>$V$91/'Fixed Data'!$E$11</f>
        <v>0</v>
      </c>
      <c r="AE109" s="52">
        <f>$V$91/'Fixed Data'!$E$11</f>
        <v>0</v>
      </c>
      <c r="AF109" s="52">
        <f>$V$91/'Fixed Data'!$E$11</f>
        <v>0</v>
      </c>
      <c r="AG109" s="52">
        <f>$V$91/'Fixed Data'!$E$11</f>
        <v>0</v>
      </c>
      <c r="AH109" s="52">
        <f>$V$91/'Fixed Data'!$E$11</f>
        <v>0</v>
      </c>
      <c r="AI109" s="52">
        <f>$V$91/'Fixed Data'!$E$11</f>
        <v>0</v>
      </c>
      <c r="AJ109" s="52">
        <f>$V$91/'Fixed Data'!$E$11</f>
        <v>0</v>
      </c>
      <c r="AK109" s="52">
        <f>$V$91/'Fixed Data'!$E$11</f>
        <v>0</v>
      </c>
      <c r="AL109" s="52">
        <f>$V$91/'Fixed Data'!$E$11</f>
        <v>0</v>
      </c>
      <c r="AM109" s="52">
        <f>$V$91/'Fixed Data'!$E$11</f>
        <v>0</v>
      </c>
      <c r="AN109" s="52">
        <f>$V$91/'Fixed Data'!$E$11</f>
        <v>0</v>
      </c>
      <c r="AO109" s="52">
        <f>$V$91/'Fixed Data'!$E$11</f>
        <v>0</v>
      </c>
      <c r="AP109" s="52">
        <f>$V$91/'Fixed Data'!$E$11</f>
        <v>0</v>
      </c>
      <c r="AQ109" s="52">
        <f>$V$91/'Fixed Data'!$E$11</f>
        <v>0</v>
      </c>
      <c r="AR109" s="52">
        <f>$V$91/'Fixed Data'!$E$11</f>
        <v>0</v>
      </c>
      <c r="AS109" s="52">
        <f>$V$91/'Fixed Data'!$E$11</f>
        <v>0</v>
      </c>
      <c r="AT109" s="52">
        <f>$V$91/'Fixed Data'!$E$11</f>
        <v>0</v>
      </c>
      <c r="AU109" s="52">
        <f>$V$91/'Fixed Data'!$E$11</f>
        <v>0</v>
      </c>
      <c r="AV109" s="52">
        <f>$V$91/'Fixed Data'!$E$11</f>
        <v>0</v>
      </c>
      <c r="AW109" s="52">
        <f>$V$91/'Fixed Data'!$E$11</f>
        <v>0</v>
      </c>
      <c r="AX109" s="52">
        <f>$V$91/'Fixed Data'!$E$11</f>
        <v>0</v>
      </c>
      <c r="AY109" s="52">
        <f>$V$91/'Fixed Data'!$E$11</f>
        <v>0</v>
      </c>
      <c r="AZ109" s="52">
        <f>$V$91/'Fixed Data'!$E$11</f>
        <v>0</v>
      </c>
      <c r="BA109" s="52">
        <f>$V$91/'Fixed Data'!$E$11</f>
        <v>0</v>
      </c>
      <c r="BB109" s="52">
        <f>$V$91/'Fixed Data'!$E$11</f>
        <v>0</v>
      </c>
      <c r="BC109" s="52">
        <f>$V$91/'Fixed Data'!$E$11</f>
        <v>0</v>
      </c>
      <c r="BD109" s="52">
        <f>$V$91/'Fixed Data'!$E$11</f>
        <v>0</v>
      </c>
      <c r="BE109" s="52">
        <f>$V$91/'Fixed Data'!$E$11</f>
        <v>0</v>
      </c>
      <c r="BF109" s="52">
        <f>$V$91/'Fixed Data'!$E$11</f>
        <v>0</v>
      </c>
      <c r="BG109" s="52">
        <f>$V$91/'Fixed Data'!$E$11</f>
        <v>0</v>
      </c>
      <c r="BH109" s="52">
        <f>$V$91/'Fixed Data'!$E$11</f>
        <v>0</v>
      </c>
      <c r="BI109" s="52">
        <f>$V$91/'Fixed Data'!$E$11</f>
        <v>0</v>
      </c>
      <c r="BJ109" s="52">
        <f>$V$91/'Fixed Data'!$E$11</f>
        <v>0</v>
      </c>
      <c r="BK109" s="52">
        <f>$V$91/'Fixed Data'!$E$11</f>
        <v>0</v>
      </c>
      <c r="BL109" s="52">
        <f>$V$91/'Fixed Data'!$E$11</f>
        <v>0</v>
      </c>
      <c r="BM109" s="52">
        <f>$V$91/'Fixed Data'!$E$11</f>
        <v>0</v>
      </c>
      <c r="BN109" s="52">
        <f>$V$91/'Fixed Data'!$E$11</f>
        <v>0</v>
      </c>
      <c r="BO109" s="52">
        <f>$V$91/'Fixed Data'!$E$11</f>
        <v>0</v>
      </c>
      <c r="BP109" s="181"/>
      <c r="BQ109" s="181"/>
      <c r="BR109" s="181"/>
      <c r="BS109" s="181"/>
      <c r="BT109" s="181"/>
      <c r="BU109" s="181"/>
      <c r="BV109" s="181"/>
      <c r="BW109" s="181"/>
      <c r="BX109" s="181"/>
      <c r="BY109" s="181"/>
      <c r="BZ109" s="181"/>
      <c r="CA109" s="181"/>
      <c r="CB109" s="181"/>
      <c r="CC109" s="181"/>
      <c r="CD109" s="181"/>
      <c r="CE109" s="181"/>
      <c r="CF109" s="181"/>
      <c r="CG109" s="181"/>
      <c r="CH109" s="181"/>
    </row>
    <row r="110" spans="1:86" ht="15" hidden="1" customHeight="1" outlineLevel="1">
      <c r="A110" s="17"/>
      <c r="B110" s="6" t="s">
        <v>446</v>
      </c>
      <c r="C110" s="18" t="s">
        <v>447</v>
      </c>
      <c r="D110" s="6" t="s">
        <v>396</v>
      </c>
      <c r="E110" s="46"/>
      <c r="F110" s="46"/>
      <c r="G110" s="46"/>
      <c r="H110" s="46"/>
      <c r="I110" s="46"/>
      <c r="J110" s="46"/>
      <c r="K110" s="46"/>
      <c r="L110" s="46"/>
      <c r="M110" s="46"/>
      <c r="N110" s="46"/>
      <c r="O110" s="46"/>
      <c r="P110" s="46"/>
      <c r="Q110" s="46"/>
      <c r="R110" s="46"/>
      <c r="S110" s="46"/>
      <c r="T110" s="46"/>
      <c r="U110" s="46"/>
      <c r="V110" s="46"/>
      <c r="W110" s="46"/>
      <c r="X110" s="52">
        <f>$W$91/'Fixed Data'!$E$11</f>
        <v>0</v>
      </c>
      <c r="Y110" s="52">
        <f>$W$91/'Fixed Data'!$E$11</f>
        <v>0</v>
      </c>
      <c r="Z110" s="52">
        <f>$W$91/'Fixed Data'!$E$11</f>
        <v>0</v>
      </c>
      <c r="AA110" s="52">
        <f>$W$91/'Fixed Data'!$E$11</f>
        <v>0</v>
      </c>
      <c r="AB110" s="52">
        <f>$W$91/'Fixed Data'!$E$11</f>
        <v>0</v>
      </c>
      <c r="AC110" s="52">
        <f>$W$91/'Fixed Data'!$E$11</f>
        <v>0</v>
      </c>
      <c r="AD110" s="52">
        <f>$W$91/'Fixed Data'!$E$11</f>
        <v>0</v>
      </c>
      <c r="AE110" s="52">
        <f>$W$91/'Fixed Data'!$E$11</f>
        <v>0</v>
      </c>
      <c r="AF110" s="52">
        <f>$W$91/'Fixed Data'!$E$11</f>
        <v>0</v>
      </c>
      <c r="AG110" s="52">
        <f>$W$91/'Fixed Data'!$E$11</f>
        <v>0</v>
      </c>
      <c r="AH110" s="52">
        <f>$W$91/'Fixed Data'!$E$11</f>
        <v>0</v>
      </c>
      <c r="AI110" s="52">
        <f>$W$91/'Fixed Data'!$E$11</f>
        <v>0</v>
      </c>
      <c r="AJ110" s="52">
        <f>$W$91/'Fixed Data'!$E$11</f>
        <v>0</v>
      </c>
      <c r="AK110" s="52">
        <f>$W$91/'Fixed Data'!$E$11</f>
        <v>0</v>
      </c>
      <c r="AL110" s="52">
        <f>$W$91/'Fixed Data'!$E$11</f>
        <v>0</v>
      </c>
      <c r="AM110" s="52">
        <f>$W$91/'Fixed Data'!$E$11</f>
        <v>0</v>
      </c>
      <c r="AN110" s="52">
        <f>$W$91/'Fixed Data'!$E$11</f>
        <v>0</v>
      </c>
      <c r="AO110" s="52">
        <f>$W$91/'Fixed Data'!$E$11</f>
        <v>0</v>
      </c>
      <c r="AP110" s="52">
        <f>$W$91/'Fixed Data'!$E$11</f>
        <v>0</v>
      </c>
      <c r="AQ110" s="52">
        <f>$W$91/'Fixed Data'!$E$11</f>
        <v>0</v>
      </c>
      <c r="AR110" s="52">
        <f>$W$91/'Fixed Data'!$E$11</f>
        <v>0</v>
      </c>
      <c r="AS110" s="52">
        <f>$W$91/'Fixed Data'!$E$11</f>
        <v>0</v>
      </c>
      <c r="AT110" s="52">
        <f>$W$91/'Fixed Data'!$E$11</f>
        <v>0</v>
      </c>
      <c r="AU110" s="52">
        <f>$W$91/'Fixed Data'!$E$11</f>
        <v>0</v>
      </c>
      <c r="AV110" s="52">
        <f>$W$91/'Fixed Data'!$E$11</f>
        <v>0</v>
      </c>
      <c r="AW110" s="52">
        <f>$W$91/'Fixed Data'!$E$11</f>
        <v>0</v>
      </c>
      <c r="AX110" s="52">
        <f>$W$91/'Fixed Data'!$E$11</f>
        <v>0</v>
      </c>
      <c r="AY110" s="52">
        <f>$W$91/'Fixed Data'!$E$11</f>
        <v>0</v>
      </c>
      <c r="AZ110" s="52">
        <f>$W$91/'Fixed Data'!$E$11</f>
        <v>0</v>
      </c>
      <c r="BA110" s="52">
        <f>$W$91/'Fixed Data'!$E$11</f>
        <v>0</v>
      </c>
      <c r="BB110" s="52">
        <f>$W$91/'Fixed Data'!$E$11</f>
        <v>0</v>
      </c>
      <c r="BC110" s="52">
        <f>$W$91/'Fixed Data'!$E$11</f>
        <v>0</v>
      </c>
      <c r="BD110" s="52">
        <f>$W$91/'Fixed Data'!$E$11</f>
        <v>0</v>
      </c>
      <c r="BE110" s="52">
        <f>$W$91/'Fixed Data'!$E$11</f>
        <v>0</v>
      </c>
      <c r="BF110" s="52">
        <f>$W$91/'Fixed Data'!$E$11</f>
        <v>0</v>
      </c>
      <c r="BG110" s="52">
        <f>$W$91/'Fixed Data'!$E$11</f>
        <v>0</v>
      </c>
      <c r="BH110" s="52">
        <f>$W$91/'Fixed Data'!$E$11</f>
        <v>0</v>
      </c>
      <c r="BI110" s="52">
        <f>$W$91/'Fixed Data'!$E$11</f>
        <v>0</v>
      </c>
      <c r="BJ110" s="52">
        <f>$W$91/'Fixed Data'!$E$11</f>
        <v>0</v>
      </c>
      <c r="BK110" s="52">
        <f>$W$91/'Fixed Data'!$E$11</f>
        <v>0</v>
      </c>
      <c r="BL110" s="52">
        <f>$W$91/'Fixed Data'!$E$11</f>
        <v>0</v>
      </c>
      <c r="BM110" s="52">
        <f>$W$91/'Fixed Data'!$E$11</f>
        <v>0</v>
      </c>
      <c r="BN110" s="52">
        <f>$W$91/'Fixed Data'!$E$11</f>
        <v>0</v>
      </c>
      <c r="BO110" s="52">
        <f>$W$91/'Fixed Data'!$E$11</f>
        <v>0</v>
      </c>
      <c r="BP110" s="52">
        <f>$W$91/'Fixed Data'!$E$11</f>
        <v>0</v>
      </c>
      <c r="BQ110" s="181"/>
      <c r="BR110" s="181"/>
      <c r="BS110" s="181"/>
      <c r="BT110" s="181"/>
      <c r="BU110" s="181"/>
      <c r="BV110" s="181"/>
      <c r="BW110" s="181"/>
      <c r="BX110" s="181"/>
      <c r="BY110" s="181"/>
      <c r="BZ110" s="181"/>
      <c r="CA110" s="181"/>
      <c r="CB110" s="181"/>
      <c r="CC110" s="181"/>
      <c r="CD110" s="181"/>
      <c r="CE110" s="181"/>
      <c r="CF110" s="181"/>
      <c r="CG110" s="181"/>
      <c r="CH110" s="181"/>
    </row>
    <row r="111" spans="1:86" ht="15" hidden="1" customHeight="1" outlineLevel="1">
      <c r="A111" s="17"/>
      <c r="B111" s="6" t="s">
        <v>448</v>
      </c>
      <c r="C111" s="18" t="s">
        <v>449</v>
      </c>
      <c r="D111" s="6" t="s">
        <v>396</v>
      </c>
      <c r="E111" s="46"/>
      <c r="F111" s="46"/>
      <c r="G111" s="46"/>
      <c r="H111" s="46"/>
      <c r="I111" s="46"/>
      <c r="J111" s="46"/>
      <c r="K111" s="46"/>
      <c r="L111" s="46"/>
      <c r="M111" s="46"/>
      <c r="N111" s="46"/>
      <c r="O111" s="46"/>
      <c r="P111" s="46"/>
      <c r="Q111" s="46"/>
      <c r="R111" s="46"/>
      <c r="S111" s="46"/>
      <c r="T111" s="46"/>
      <c r="U111" s="46"/>
      <c r="V111" s="46"/>
      <c r="W111" s="46"/>
      <c r="X111" s="46"/>
      <c r="Y111" s="52">
        <f>$X$91/'Fixed Data'!$E$11</f>
        <v>0</v>
      </c>
      <c r="Z111" s="52">
        <f>$X$91/'Fixed Data'!$E$11</f>
        <v>0</v>
      </c>
      <c r="AA111" s="52">
        <f>$X$91/'Fixed Data'!$E$11</f>
        <v>0</v>
      </c>
      <c r="AB111" s="52">
        <f>$X$91/'Fixed Data'!$E$11</f>
        <v>0</v>
      </c>
      <c r="AC111" s="52">
        <f>$X$91/'Fixed Data'!$E$11</f>
        <v>0</v>
      </c>
      <c r="AD111" s="52">
        <f>$X$91/'Fixed Data'!$E$11</f>
        <v>0</v>
      </c>
      <c r="AE111" s="52">
        <f>$X$91/'Fixed Data'!$E$11</f>
        <v>0</v>
      </c>
      <c r="AF111" s="52">
        <f>$X$91/'Fixed Data'!$E$11</f>
        <v>0</v>
      </c>
      <c r="AG111" s="52">
        <f>$X$91/'Fixed Data'!$E$11</f>
        <v>0</v>
      </c>
      <c r="AH111" s="52">
        <f>$X$91/'Fixed Data'!$E$11</f>
        <v>0</v>
      </c>
      <c r="AI111" s="52">
        <f>$X$91/'Fixed Data'!$E$11</f>
        <v>0</v>
      </c>
      <c r="AJ111" s="52">
        <f>$X$91/'Fixed Data'!$E$11</f>
        <v>0</v>
      </c>
      <c r="AK111" s="52">
        <f>$X$91/'Fixed Data'!$E$11</f>
        <v>0</v>
      </c>
      <c r="AL111" s="52">
        <f>$X$91/'Fixed Data'!$E$11</f>
        <v>0</v>
      </c>
      <c r="AM111" s="52">
        <f>$X$91/'Fixed Data'!$E$11</f>
        <v>0</v>
      </c>
      <c r="AN111" s="52">
        <f>$X$91/'Fixed Data'!$E$11</f>
        <v>0</v>
      </c>
      <c r="AO111" s="52">
        <f>$X$91/'Fixed Data'!$E$11</f>
        <v>0</v>
      </c>
      <c r="AP111" s="52">
        <f>$X$91/'Fixed Data'!$E$11</f>
        <v>0</v>
      </c>
      <c r="AQ111" s="52">
        <f>$X$91/'Fixed Data'!$E$11</f>
        <v>0</v>
      </c>
      <c r="AR111" s="52">
        <f>$X$91/'Fixed Data'!$E$11</f>
        <v>0</v>
      </c>
      <c r="AS111" s="52">
        <f>$X$91/'Fixed Data'!$E$11</f>
        <v>0</v>
      </c>
      <c r="AT111" s="52">
        <f>$X$91/'Fixed Data'!$E$11</f>
        <v>0</v>
      </c>
      <c r="AU111" s="52">
        <f>$X$91/'Fixed Data'!$E$11</f>
        <v>0</v>
      </c>
      <c r="AV111" s="52">
        <f>$X$91/'Fixed Data'!$E$11</f>
        <v>0</v>
      </c>
      <c r="AW111" s="52">
        <f>$X$91/'Fixed Data'!$E$11</f>
        <v>0</v>
      </c>
      <c r="AX111" s="52">
        <f>$X$91/'Fixed Data'!$E$11</f>
        <v>0</v>
      </c>
      <c r="AY111" s="52">
        <f>$X$91/'Fixed Data'!$E$11</f>
        <v>0</v>
      </c>
      <c r="AZ111" s="52">
        <f>$X$91/'Fixed Data'!$E$11</f>
        <v>0</v>
      </c>
      <c r="BA111" s="52">
        <f>$X$91/'Fixed Data'!$E$11</f>
        <v>0</v>
      </c>
      <c r="BB111" s="52">
        <f>$X$91/'Fixed Data'!$E$11</f>
        <v>0</v>
      </c>
      <c r="BC111" s="52">
        <f>$X$91/'Fixed Data'!$E$11</f>
        <v>0</v>
      </c>
      <c r="BD111" s="52">
        <f>$X$91/'Fixed Data'!$E$11</f>
        <v>0</v>
      </c>
      <c r="BE111" s="52">
        <f>$X$91/'Fixed Data'!$E$11</f>
        <v>0</v>
      </c>
      <c r="BF111" s="52">
        <f>$X$91/'Fixed Data'!$E$11</f>
        <v>0</v>
      </c>
      <c r="BG111" s="52">
        <f>$X$91/'Fixed Data'!$E$11</f>
        <v>0</v>
      </c>
      <c r="BH111" s="52">
        <f>$X$91/'Fixed Data'!$E$11</f>
        <v>0</v>
      </c>
      <c r="BI111" s="52">
        <f>$X$91/'Fixed Data'!$E$11</f>
        <v>0</v>
      </c>
      <c r="BJ111" s="52">
        <f>$X$91/'Fixed Data'!$E$11</f>
        <v>0</v>
      </c>
      <c r="BK111" s="52">
        <f>$X$91/'Fixed Data'!$E$11</f>
        <v>0</v>
      </c>
      <c r="BL111" s="52">
        <f>$X$91/'Fixed Data'!$E$11</f>
        <v>0</v>
      </c>
      <c r="BM111" s="52">
        <f>$X$91/'Fixed Data'!$E$11</f>
        <v>0</v>
      </c>
      <c r="BN111" s="52">
        <f>$X$91/'Fixed Data'!$E$11</f>
        <v>0</v>
      </c>
      <c r="BO111" s="52">
        <f>$X$91/'Fixed Data'!$E$11</f>
        <v>0</v>
      </c>
      <c r="BP111" s="52">
        <f>$X$91/'Fixed Data'!$E$11</f>
        <v>0</v>
      </c>
      <c r="BQ111" s="52">
        <f>$X$91/'Fixed Data'!$E$11</f>
        <v>0</v>
      </c>
      <c r="BR111" s="181"/>
      <c r="BS111" s="181"/>
      <c r="BT111" s="181"/>
      <c r="BU111" s="181"/>
      <c r="BV111" s="181"/>
      <c r="BW111" s="181"/>
      <c r="BX111" s="181"/>
      <c r="BY111" s="181"/>
      <c r="BZ111" s="181"/>
      <c r="CA111" s="181"/>
      <c r="CB111" s="181"/>
      <c r="CC111" s="181"/>
      <c r="CD111" s="181"/>
      <c r="CE111" s="181"/>
      <c r="CF111" s="181"/>
      <c r="CG111" s="181"/>
      <c r="CH111" s="181"/>
    </row>
    <row r="112" spans="1:86" ht="15" hidden="1" customHeight="1" outlineLevel="1">
      <c r="A112" s="17"/>
      <c r="B112" s="6" t="s">
        <v>450</v>
      </c>
      <c r="C112" s="18" t="s">
        <v>451</v>
      </c>
      <c r="D112" s="6" t="s">
        <v>396</v>
      </c>
      <c r="E112" s="46"/>
      <c r="F112" s="46"/>
      <c r="G112" s="46"/>
      <c r="H112" s="46"/>
      <c r="I112" s="46"/>
      <c r="J112" s="46"/>
      <c r="K112" s="46"/>
      <c r="L112" s="46"/>
      <c r="M112" s="46"/>
      <c r="N112" s="46"/>
      <c r="O112" s="46"/>
      <c r="P112" s="46"/>
      <c r="Q112" s="46"/>
      <c r="R112" s="46"/>
      <c r="S112" s="46"/>
      <c r="T112" s="46"/>
      <c r="U112" s="46"/>
      <c r="V112" s="46"/>
      <c r="W112" s="46"/>
      <c r="X112" s="46"/>
      <c r="Y112" s="46"/>
      <c r="Z112" s="52">
        <f>$Y$91/'Fixed Data'!$E$11</f>
        <v>0</v>
      </c>
      <c r="AA112" s="52">
        <f>$Y$91/'Fixed Data'!$E$11</f>
        <v>0</v>
      </c>
      <c r="AB112" s="52">
        <f>$Y$91/'Fixed Data'!$E$11</f>
        <v>0</v>
      </c>
      <c r="AC112" s="52">
        <f>$Y$91/'Fixed Data'!$E$11</f>
        <v>0</v>
      </c>
      <c r="AD112" s="52">
        <f>$Y$91/'Fixed Data'!$E$11</f>
        <v>0</v>
      </c>
      <c r="AE112" s="52">
        <f>$Y$91/'Fixed Data'!$E$11</f>
        <v>0</v>
      </c>
      <c r="AF112" s="52">
        <f>$Y$91/'Fixed Data'!$E$11</f>
        <v>0</v>
      </c>
      <c r="AG112" s="52">
        <f>$Y$91/'Fixed Data'!$E$11</f>
        <v>0</v>
      </c>
      <c r="AH112" s="52">
        <f>$Y$91/'Fixed Data'!$E$11</f>
        <v>0</v>
      </c>
      <c r="AI112" s="52">
        <f>$Y$91/'Fixed Data'!$E$11</f>
        <v>0</v>
      </c>
      <c r="AJ112" s="52">
        <f>$Y$91/'Fixed Data'!$E$11</f>
        <v>0</v>
      </c>
      <c r="AK112" s="52">
        <f>$Y$91/'Fixed Data'!$E$11</f>
        <v>0</v>
      </c>
      <c r="AL112" s="52">
        <f>$Y$91/'Fixed Data'!$E$11</f>
        <v>0</v>
      </c>
      <c r="AM112" s="52">
        <f>$Y$91/'Fixed Data'!$E$11</f>
        <v>0</v>
      </c>
      <c r="AN112" s="52">
        <f>$Y$91/'Fixed Data'!$E$11</f>
        <v>0</v>
      </c>
      <c r="AO112" s="52">
        <f>$Y$91/'Fixed Data'!$E$11</f>
        <v>0</v>
      </c>
      <c r="AP112" s="52">
        <f>$Y$91/'Fixed Data'!$E$11</f>
        <v>0</v>
      </c>
      <c r="AQ112" s="52">
        <f>$Y$91/'Fixed Data'!$E$11</f>
        <v>0</v>
      </c>
      <c r="AR112" s="52">
        <f>$Y$91/'Fixed Data'!$E$11</f>
        <v>0</v>
      </c>
      <c r="AS112" s="52">
        <f>$Y$91/'Fixed Data'!$E$11</f>
        <v>0</v>
      </c>
      <c r="AT112" s="52">
        <f>$Y$91/'Fixed Data'!$E$11</f>
        <v>0</v>
      </c>
      <c r="AU112" s="52">
        <f>$Y$91/'Fixed Data'!$E$11</f>
        <v>0</v>
      </c>
      <c r="AV112" s="52">
        <f>$Y$91/'Fixed Data'!$E$11</f>
        <v>0</v>
      </c>
      <c r="AW112" s="52">
        <f>$Y$91/'Fixed Data'!$E$11</f>
        <v>0</v>
      </c>
      <c r="AX112" s="52">
        <f>$Y$91/'Fixed Data'!$E$11</f>
        <v>0</v>
      </c>
      <c r="AY112" s="52">
        <f>$Y$91/'Fixed Data'!$E$11</f>
        <v>0</v>
      </c>
      <c r="AZ112" s="52">
        <f>$Y$91/'Fixed Data'!$E$11</f>
        <v>0</v>
      </c>
      <c r="BA112" s="52">
        <f>$Y$91/'Fixed Data'!$E$11</f>
        <v>0</v>
      </c>
      <c r="BB112" s="52">
        <f>$Y$91/'Fixed Data'!$E$11</f>
        <v>0</v>
      </c>
      <c r="BC112" s="52">
        <f>$Y$91/'Fixed Data'!$E$11</f>
        <v>0</v>
      </c>
      <c r="BD112" s="52">
        <f>$Y$91/'Fixed Data'!$E$11</f>
        <v>0</v>
      </c>
      <c r="BE112" s="52">
        <f>$Y$91/'Fixed Data'!$E$11</f>
        <v>0</v>
      </c>
      <c r="BF112" s="52">
        <f>$Y$91/'Fixed Data'!$E$11</f>
        <v>0</v>
      </c>
      <c r="BG112" s="52">
        <f>$Y$91/'Fixed Data'!$E$11</f>
        <v>0</v>
      </c>
      <c r="BH112" s="52">
        <f>$Y$91/'Fixed Data'!$E$11</f>
        <v>0</v>
      </c>
      <c r="BI112" s="52">
        <f>$Y$91/'Fixed Data'!$E$11</f>
        <v>0</v>
      </c>
      <c r="BJ112" s="52">
        <f>$Y$91/'Fixed Data'!$E$11</f>
        <v>0</v>
      </c>
      <c r="BK112" s="52">
        <f>$Y$91/'Fixed Data'!$E$11</f>
        <v>0</v>
      </c>
      <c r="BL112" s="52">
        <f>$Y$91/'Fixed Data'!$E$11</f>
        <v>0</v>
      </c>
      <c r="BM112" s="52">
        <f>$Y$91/'Fixed Data'!$E$11</f>
        <v>0</v>
      </c>
      <c r="BN112" s="52">
        <f>$Y$91/'Fixed Data'!$E$11</f>
        <v>0</v>
      </c>
      <c r="BO112" s="52">
        <f>$Y$91/'Fixed Data'!$E$11</f>
        <v>0</v>
      </c>
      <c r="BP112" s="52">
        <f>$Y$91/'Fixed Data'!$E$11</f>
        <v>0</v>
      </c>
      <c r="BQ112" s="52">
        <f>$Y$91/'Fixed Data'!$E$11</f>
        <v>0</v>
      </c>
      <c r="BR112" s="52">
        <f>$Y$91/'Fixed Data'!$E$11</f>
        <v>0</v>
      </c>
      <c r="BS112" s="181"/>
      <c r="BT112" s="181"/>
      <c r="BU112" s="181"/>
      <c r="BV112" s="181"/>
      <c r="BW112" s="181"/>
      <c r="BX112" s="181"/>
      <c r="BY112" s="181"/>
      <c r="BZ112" s="181"/>
      <c r="CA112" s="181"/>
      <c r="CB112" s="181"/>
      <c r="CC112" s="181"/>
      <c r="CD112" s="181"/>
      <c r="CE112" s="181"/>
      <c r="CF112" s="181"/>
      <c r="CG112" s="181"/>
      <c r="CH112" s="181"/>
    </row>
    <row r="113" spans="1:86" ht="15" hidden="1" customHeight="1" outlineLevel="1">
      <c r="A113" s="17"/>
      <c r="B113" s="6" t="s">
        <v>452</v>
      </c>
      <c r="C113" s="18" t="s">
        <v>453</v>
      </c>
      <c r="D113" s="6" t="s">
        <v>396</v>
      </c>
      <c r="E113" s="46"/>
      <c r="F113" s="46"/>
      <c r="G113" s="46"/>
      <c r="H113" s="46"/>
      <c r="I113" s="46"/>
      <c r="J113" s="46"/>
      <c r="K113" s="46"/>
      <c r="L113" s="46"/>
      <c r="M113" s="46"/>
      <c r="N113" s="46"/>
      <c r="O113" s="46"/>
      <c r="P113" s="46"/>
      <c r="Q113" s="46"/>
      <c r="R113" s="46"/>
      <c r="S113" s="46"/>
      <c r="T113" s="46"/>
      <c r="U113" s="46"/>
      <c r="V113" s="46"/>
      <c r="W113" s="46"/>
      <c r="X113" s="46"/>
      <c r="Y113" s="46"/>
      <c r="Z113" s="46"/>
      <c r="AA113" s="52">
        <f>$Z$91/'Fixed Data'!$E$11</f>
        <v>0</v>
      </c>
      <c r="AB113" s="52">
        <f>$Z$91/'Fixed Data'!$E$11</f>
        <v>0</v>
      </c>
      <c r="AC113" s="52">
        <f>$Z$91/'Fixed Data'!$E$11</f>
        <v>0</v>
      </c>
      <c r="AD113" s="52">
        <f>$Z$91/'Fixed Data'!$E$11</f>
        <v>0</v>
      </c>
      <c r="AE113" s="52">
        <f>$Z$91/'Fixed Data'!$E$11</f>
        <v>0</v>
      </c>
      <c r="AF113" s="52">
        <f>$Z$91/'Fixed Data'!$E$11</f>
        <v>0</v>
      </c>
      <c r="AG113" s="52">
        <f>$Z$91/'Fixed Data'!$E$11</f>
        <v>0</v>
      </c>
      <c r="AH113" s="52">
        <f>$Z$91/'Fixed Data'!$E$11</f>
        <v>0</v>
      </c>
      <c r="AI113" s="52">
        <f>$Z$91/'Fixed Data'!$E$11</f>
        <v>0</v>
      </c>
      <c r="AJ113" s="52">
        <f>$Z$91/'Fixed Data'!$E$11</f>
        <v>0</v>
      </c>
      <c r="AK113" s="52">
        <f>$Z$91/'Fixed Data'!$E$11</f>
        <v>0</v>
      </c>
      <c r="AL113" s="52">
        <f>$Z$91/'Fixed Data'!$E$11</f>
        <v>0</v>
      </c>
      <c r="AM113" s="52">
        <f>$Z$91/'Fixed Data'!$E$11</f>
        <v>0</v>
      </c>
      <c r="AN113" s="52">
        <f>$Z$91/'Fixed Data'!$E$11</f>
        <v>0</v>
      </c>
      <c r="AO113" s="52">
        <f>$Z$91/'Fixed Data'!$E$11</f>
        <v>0</v>
      </c>
      <c r="AP113" s="52">
        <f>$Z$91/'Fixed Data'!$E$11</f>
        <v>0</v>
      </c>
      <c r="AQ113" s="52">
        <f>$Z$91/'Fixed Data'!$E$11</f>
        <v>0</v>
      </c>
      <c r="AR113" s="52">
        <f>$Z$91/'Fixed Data'!$E$11</f>
        <v>0</v>
      </c>
      <c r="AS113" s="52">
        <f>$Z$91/'Fixed Data'!$E$11</f>
        <v>0</v>
      </c>
      <c r="AT113" s="52">
        <f>$Z$91/'Fixed Data'!$E$11</f>
        <v>0</v>
      </c>
      <c r="AU113" s="52">
        <f>$Z$91/'Fixed Data'!$E$11</f>
        <v>0</v>
      </c>
      <c r="AV113" s="52">
        <f>$Z$91/'Fixed Data'!$E$11</f>
        <v>0</v>
      </c>
      <c r="AW113" s="52">
        <f>$Z$91/'Fixed Data'!$E$11</f>
        <v>0</v>
      </c>
      <c r="AX113" s="52">
        <f>$Z$91/'Fixed Data'!$E$11</f>
        <v>0</v>
      </c>
      <c r="AY113" s="52">
        <f>$Z$91/'Fixed Data'!$E$11</f>
        <v>0</v>
      </c>
      <c r="AZ113" s="52">
        <f>$Z$91/'Fixed Data'!$E$11</f>
        <v>0</v>
      </c>
      <c r="BA113" s="52">
        <f>$Z$91/'Fixed Data'!$E$11</f>
        <v>0</v>
      </c>
      <c r="BB113" s="52">
        <f>$Z$91/'Fixed Data'!$E$11</f>
        <v>0</v>
      </c>
      <c r="BC113" s="52">
        <f>$Z$91/'Fixed Data'!$E$11</f>
        <v>0</v>
      </c>
      <c r="BD113" s="52">
        <f>$Z$91/'Fixed Data'!$E$11</f>
        <v>0</v>
      </c>
      <c r="BE113" s="52">
        <f>$Z$91/'Fixed Data'!$E$11</f>
        <v>0</v>
      </c>
      <c r="BF113" s="52">
        <f>$Z$91/'Fixed Data'!$E$11</f>
        <v>0</v>
      </c>
      <c r="BG113" s="52">
        <f>$Z$91/'Fixed Data'!$E$11</f>
        <v>0</v>
      </c>
      <c r="BH113" s="52">
        <f>$Z$91/'Fixed Data'!$E$11</f>
        <v>0</v>
      </c>
      <c r="BI113" s="52">
        <f>$Z$91/'Fixed Data'!$E$11</f>
        <v>0</v>
      </c>
      <c r="BJ113" s="52">
        <f>$Z$91/'Fixed Data'!$E$11</f>
        <v>0</v>
      </c>
      <c r="BK113" s="52">
        <f>$Z$91/'Fixed Data'!$E$11</f>
        <v>0</v>
      </c>
      <c r="BL113" s="52">
        <f>$Z$91/'Fixed Data'!$E$11</f>
        <v>0</v>
      </c>
      <c r="BM113" s="52">
        <f>$Z$91/'Fixed Data'!$E$11</f>
        <v>0</v>
      </c>
      <c r="BN113" s="52">
        <f>$Z$91/'Fixed Data'!$E$11</f>
        <v>0</v>
      </c>
      <c r="BO113" s="52">
        <f>$Z$91/'Fixed Data'!$E$11</f>
        <v>0</v>
      </c>
      <c r="BP113" s="52">
        <f>$Z$91/'Fixed Data'!$E$11</f>
        <v>0</v>
      </c>
      <c r="BQ113" s="52">
        <f>$Z$91/'Fixed Data'!$E$11</f>
        <v>0</v>
      </c>
      <c r="BR113" s="52">
        <f>$Z$91/'Fixed Data'!$E$11</f>
        <v>0</v>
      </c>
      <c r="BS113" s="52">
        <f>$Z$91/'Fixed Data'!$E$11</f>
        <v>0</v>
      </c>
      <c r="BT113" s="181"/>
      <c r="BU113" s="181"/>
      <c r="BV113" s="181"/>
      <c r="BW113" s="181"/>
      <c r="BX113" s="181"/>
      <c r="BY113" s="181"/>
      <c r="BZ113" s="181"/>
      <c r="CA113" s="181"/>
      <c r="CB113" s="181"/>
      <c r="CC113" s="181"/>
      <c r="CD113" s="181"/>
      <c r="CE113" s="181"/>
      <c r="CF113" s="181"/>
      <c r="CG113" s="181"/>
      <c r="CH113" s="181"/>
    </row>
    <row r="114" spans="1:86" ht="15" hidden="1" customHeight="1" outlineLevel="1">
      <c r="A114" s="17"/>
      <c r="B114" s="6" t="s">
        <v>454</v>
      </c>
      <c r="C114" s="18" t="s">
        <v>455</v>
      </c>
      <c r="D114" s="6" t="s">
        <v>396</v>
      </c>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52">
        <f>$AA$91/'Fixed Data'!$E$11</f>
        <v>0</v>
      </c>
      <c r="AC114" s="52">
        <f>$AA$91/'Fixed Data'!$E$11</f>
        <v>0</v>
      </c>
      <c r="AD114" s="52">
        <f>$AA$91/'Fixed Data'!$E$11</f>
        <v>0</v>
      </c>
      <c r="AE114" s="52">
        <f>$AA$91/'Fixed Data'!$E$11</f>
        <v>0</v>
      </c>
      <c r="AF114" s="52">
        <f>$AA$91/'Fixed Data'!$E$11</f>
        <v>0</v>
      </c>
      <c r="AG114" s="52">
        <f>$AA$91/'Fixed Data'!$E$11</f>
        <v>0</v>
      </c>
      <c r="AH114" s="52">
        <f>$AA$91/'Fixed Data'!$E$11</f>
        <v>0</v>
      </c>
      <c r="AI114" s="52">
        <f>$AA$91/'Fixed Data'!$E$11</f>
        <v>0</v>
      </c>
      <c r="AJ114" s="52">
        <f>$AA$91/'Fixed Data'!$E$11</f>
        <v>0</v>
      </c>
      <c r="AK114" s="52">
        <f>$AA$91/'Fixed Data'!$E$11</f>
        <v>0</v>
      </c>
      <c r="AL114" s="52">
        <f>$AA$91/'Fixed Data'!$E$11</f>
        <v>0</v>
      </c>
      <c r="AM114" s="52">
        <f>$AA$91/'Fixed Data'!$E$11</f>
        <v>0</v>
      </c>
      <c r="AN114" s="52">
        <f>$AA$91/'Fixed Data'!$E$11</f>
        <v>0</v>
      </c>
      <c r="AO114" s="52">
        <f>$AA$91/'Fixed Data'!$E$11</f>
        <v>0</v>
      </c>
      <c r="AP114" s="52">
        <f>$AA$91/'Fixed Data'!$E$11</f>
        <v>0</v>
      </c>
      <c r="AQ114" s="52">
        <f>$AA$91/'Fixed Data'!$E$11</f>
        <v>0</v>
      </c>
      <c r="AR114" s="52">
        <f>$AA$91/'Fixed Data'!$E$11</f>
        <v>0</v>
      </c>
      <c r="AS114" s="52">
        <f>$AA$91/'Fixed Data'!$E$11</f>
        <v>0</v>
      </c>
      <c r="AT114" s="52">
        <f>$AA$91/'Fixed Data'!$E$11</f>
        <v>0</v>
      </c>
      <c r="AU114" s="52">
        <f>$AA$91/'Fixed Data'!$E$11</f>
        <v>0</v>
      </c>
      <c r="AV114" s="52">
        <f>$AA$91/'Fixed Data'!$E$11</f>
        <v>0</v>
      </c>
      <c r="AW114" s="52">
        <f>$AA$91/'Fixed Data'!$E$11</f>
        <v>0</v>
      </c>
      <c r="AX114" s="52">
        <f>$AA$91/'Fixed Data'!$E$11</f>
        <v>0</v>
      </c>
      <c r="AY114" s="52">
        <f>$AA$91/'Fixed Data'!$E$11</f>
        <v>0</v>
      </c>
      <c r="AZ114" s="52">
        <f>$AA$91/'Fixed Data'!$E$11</f>
        <v>0</v>
      </c>
      <c r="BA114" s="52">
        <f>$AA$91/'Fixed Data'!$E$11</f>
        <v>0</v>
      </c>
      <c r="BB114" s="52">
        <f>$AA$91/'Fixed Data'!$E$11</f>
        <v>0</v>
      </c>
      <c r="BC114" s="52">
        <f>$AA$91/'Fixed Data'!$E$11</f>
        <v>0</v>
      </c>
      <c r="BD114" s="52">
        <f>$AA$91/'Fixed Data'!$E$11</f>
        <v>0</v>
      </c>
      <c r="BE114" s="52">
        <f>$AA$91/'Fixed Data'!$E$11</f>
        <v>0</v>
      </c>
      <c r="BF114" s="52">
        <f>$AA$91/'Fixed Data'!$E$11</f>
        <v>0</v>
      </c>
      <c r="BG114" s="52">
        <f>$AA$91/'Fixed Data'!$E$11</f>
        <v>0</v>
      </c>
      <c r="BH114" s="52">
        <f>$AA$91/'Fixed Data'!$E$11</f>
        <v>0</v>
      </c>
      <c r="BI114" s="52">
        <f>$AA$91/'Fixed Data'!$E$11</f>
        <v>0</v>
      </c>
      <c r="BJ114" s="52">
        <f>$AA$91/'Fixed Data'!$E$11</f>
        <v>0</v>
      </c>
      <c r="BK114" s="52">
        <f>$AA$91/'Fixed Data'!$E$11</f>
        <v>0</v>
      </c>
      <c r="BL114" s="52">
        <f>$AA$91/'Fixed Data'!$E$11</f>
        <v>0</v>
      </c>
      <c r="BM114" s="52">
        <f>$AA$91/'Fixed Data'!$E$11</f>
        <v>0</v>
      </c>
      <c r="BN114" s="52">
        <f>$AA$91/'Fixed Data'!$E$11</f>
        <v>0</v>
      </c>
      <c r="BO114" s="52">
        <f>$AA$91/'Fixed Data'!$E$11</f>
        <v>0</v>
      </c>
      <c r="BP114" s="52">
        <f>$AA$91/'Fixed Data'!$E$11</f>
        <v>0</v>
      </c>
      <c r="BQ114" s="52">
        <f>$AA$91/'Fixed Data'!$E$11</f>
        <v>0</v>
      </c>
      <c r="BR114" s="52">
        <f>$AA$91/'Fixed Data'!$E$11</f>
        <v>0</v>
      </c>
      <c r="BS114" s="52">
        <f>$AA$91/'Fixed Data'!$E$11</f>
        <v>0</v>
      </c>
      <c r="BT114" s="52">
        <f>$AA$91/'Fixed Data'!$E$11</f>
        <v>0</v>
      </c>
      <c r="BU114" s="181"/>
      <c r="BV114" s="181"/>
      <c r="BW114" s="181"/>
      <c r="BX114" s="181"/>
      <c r="BY114" s="181"/>
      <c r="BZ114" s="181"/>
      <c r="CA114" s="181"/>
      <c r="CB114" s="181"/>
      <c r="CC114" s="181"/>
      <c r="CD114" s="181"/>
      <c r="CE114" s="181"/>
      <c r="CF114" s="181"/>
      <c r="CG114" s="181"/>
      <c r="CH114" s="181"/>
    </row>
    <row r="115" spans="1:86" ht="15" hidden="1" customHeight="1" outlineLevel="1">
      <c r="A115" s="17"/>
      <c r="B115" s="6" t="s">
        <v>456</v>
      </c>
      <c r="C115" s="18" t="s">
        <v>457</v>
      </c>
      <c r="D115" s="6" t="s">
        <v>396</v>
      </c>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52">
        <f>$AB$91/'Fixed Data'!$E$11</f>
        <v>0</v>
      </c>
      <c r="AD115" s="52">
        <f>$AB$91/'Fixed Data'!$E$11</f>
        <v>0</v>
      </c>
      <c r="AE115" s="52">
        <f>$AB$91/'Fixed Data'!$E$11</f>
        <v>0</v>
      </c>
      <c r="AF115" s="52">
        <f>$AB$91/'Fixed Data'!$E$11</f>
        <v>0</v>
      </c>
      <c r="AG115" s="52">
        <f>$AB$91/'Fixed Data'!$E$11</f>
        <v>0</v>
      </c>
      <c r="AH115" s="52">
        <f>$AB$91/'Fixed Data'!$E$11</f>
        <v>0</v>
      </c>
      <c r="AI115" s="52">
        <f>$AB$91/'Fixed Data'!$E$11</f>
        <v>0</v>
      </c>
      <c r="AJ115" s="52">
        <f>$AB$91/'Fixed Data'!$E$11</f>
        <v>0</v>
      </c>
      <c r="AK115" s="52">
        <f>$AB$91/'Fixed Data'!$E$11</f>
        <v>0</v>
      </c>
      <c r="AL115" s="52">
        <f>$AB$91/'Fixed Data'!$E$11</f>
        <v>0</v>
      </c>
      <c r="AM115" s="52">
        <f>$AB$91/'Fixed Data'!$E$11</f>
        <v>0</v>
      </c>
      <c r="AN115" s="52">
        <f>$AB$91/'Fixed Data'!$E$11</f>
        <v>0</v>
      </c>
      <c r="AO115" s="52">
        <f>$AB$91/'Fixed Data'!$E$11</f>
        <v>0</v>
      </c>
      <c r="AP115" s="52">
        <f>$AB$91/'Fixed Data'!$E$11</f>
        <v>0</v>
      </c>
      <c r="AQ115" s="52">
        <f>$AB$91/'Fixed Data'!$E$11</f>
        <v>0</v>
      </c>
      <c r="AR115" s="52">
        <f>$AB$91/'Fixed Data'!$E$11</f>
        <v>0</v>
      </c>
      <c r="AS115" s="52">
        <f>$AB$91/'Fixed Data'!$E$11</f>
        <v>0</v>
      </c>
      <c r="AT115" s="52">
        <f>$AB$91/'Fixed Data'!$E$11</f>
        <v>0</v>
      </c>
      <c r="AU115" s="52">
        <f>$AB$91/'Fixed Data'!$E$11</f>
        <v>0</v>
      </c>
      <c r="AV115" s="52">
        <f>$AB$91/'Fixed Data'!$E$11</f>
        <v>0</v>
      </c>
      <c r="AW115" s="52">
        <f>$AB$91/'Fixed Data'!$E$11</f>
        <v>0</v>
      </c>
      <c r="AX115" s="52">
        <f>$AB$91/'Fixed Data'!$E$11</f>
        <v>0</v>
      </c>
      <c r="AY115" s="52">
        <f>$AB$91/'Fixed Data'!$E$11</f>
        <v>0</v>
      </c>
      <c r="AZ115" s="52">
        <f>$AB$91/'Fixed Data'!$E$11</f>
        <v>0</v>
      </c>
      <c r="BA115" s="52">
        <f>$AB$91/'Fixed Data'!$E$11</f>
        <v>0</v>
      </c>
      <c r="BB115" s="52">
        <f>$AB$91/'Fixed Data'!$E$11</f>
        <v>0</v>
      </c>
      <c r="BC115" s="52">
        <f>$AB$91/'Fixed Data'!$E$11</f>
        <v>0</v>
      </c>
      <c r="BD115" s="52">
        <f>$AB$91/'Fixed Data'!$E$11</f>
        <v>0</v>
      </c>
      <c r="BE115" s="52">
        <f>$AB$91/'Fixed Data'!$E$11</f>
        <v>0</v>
      </c>
      <c r="BF115" s="52">
        <f>$AB$91/'Fixed Data'!$E$11</f>
        <v>0</v>
      </c>
      <c r="BG115" s="52">
        <f>$AB$91/'Fixed Data'!$E$11</f>
        <v>0</v>
      </c>
      <c r="BH115" s="52">
        <f>$AB$91/'Fixed Data'!$E$11</f>
        <v>0</v>
      </c>
      <c r="BI115" s="52">
        <f>$AB$91/'Fixed Data'!$E$11</f>
        <v>0</v>
      </c>
      <c r="BJ115" s="52">
        <f>$AB$91/'Fixed Data'!$E$11</f>
        <v>0</v>
      </c>
      <c r="BK115" s="52">
        <f>$AB$91/'Fixed Data'!$E$11</f>
        <v>0</v>
      </c>
      <c r="BL115" s="52">
        <f>$AB$91/'Fixed Data'!$E$11</f>
        <v>0</v>
      </c>
      <c r="BM115" s="52">
        <f>$AB$91/'Fixed Data'!$E$11</f>
        <v>0</v>
      </c>
      <c r="BN115" s="52">
        <f>$AB$91/'Fixed Data'!$E$11</f>
        <v>0</v>
      </c>
      <c r="BO115" s="52">
        <f>$AB$91/'Fixed Data'!$E$11</f>
        <v>0</v>
      </c>
      <c r="BP115" s="52">
        <f>$AB$91/'Fixed Data'!$E$11</f>
        <v>0</v>
      </c>
      <c r="BQ115" s="52">
        <f>$AB$91/'Fixed Data'!$E$11</f>
        <v>0</v>
      </c>
      <c r="BR115" s="52">
        <f>$AB$91/'Fixed Data'!$E$11</f>
        <v>0</v>
      </c>
      <c r="BS115" s="52">
        <f>$AB$91/'Fixed Data'!$E$11</f>
        <v>0</v>
      </c>
      <c r="BT115" s="52">
        <f>$AB$91/'Fixed Data'!$E$11</f>
        <v>0</v>
      </c>
      <c r="BU115" s="52">
        <f>$AB$91/'Fixed Data'!$E$11</f>
        <v>0</v>
      </c>
      <c r="BV115" s="181"/>
      <c r="BW115" s="181"/>
      <c r="BX115" s="181"/>
      <c r="BY115" s="181"/>
      <c r="BZ115" s="181"/>
      <c r="CA115" s="181"/>
      <c r="CB115" s="181"/>
      <c r="CC115" s="181"/>
      <c r="CD115" s="181"/>
      <c r="CE115" s="181"/>
      <c r="CF115" s="181"/>
      <c r="CG115" s="181"/>
      <c r="CH115" s="181"/>
    </row>
    <row r="116" spans="1:86" ht="15" hidden="1" customHeight="1" outlineLevel="1">
      <c r="A116" s="17"/>
      <c r="B116" s="6" t="s">
        <v>458</v>
      </c>
      <c r="C116" s="18" t="s">
        <v>459</v>
      </c>
      <c r="D116" s="6" t="s">
        <v>396</v>
      </c>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52">
        <f>$AC$91/'Fixed Data'!$E$11</f>
        <v>0</v>
      </c>
      <c r="AE116" s="52">
        <f>$AC$91/'Fixed Data'!$E$11</f>
        <v>0</v>
      </c>
      <c r="AF116" s="52">
        <f>$AC$91/'Fixed Data'!$E$11</f>
        <v>0</v>
      </c>
      <c r="AG116" s="52">
        <f>$AC$91/'Fixed Data'!$E$11</f>
        <v>0</v>
      </c>
      <c r="AH116" s="52">
        <f>$AC$91/'Fixed Data'!$E$11</f>
        <v>0</v>
      </c>
      <c r="AI116" s="52">
        <f>$AC$91/'Fixed Data'!$E$11</f>
        <v>0</v>
      </c>
      <c r="AJ116" s="52">
        <f>$AC$91/'Fixed Data'!$E$11</f>
        <v>0</v>
      </c>
      <c r="AK116" s="52">
        <f>$AC$91/'Fixed Data'!$E$11</f>
        <v>0</v>
      </c>
      <c r="AL116" s="52">
        <f>$AC$91/'Fixed Data'!$E$11</f>
        <v>0</v>
      </c>
      <c r="AM116" s="52">
        <f>$AC$91/'Fixed Data'!$E$11</f>
        <v>0</v>
      </c>
      <c r="AN116" s="52">
        <f>$AC$91/'Fixed Data'!$E$11</f>
        <v>0</v>
      </c>
      <c r="AO116" s="52">
        <f>$AC$91/'Fixed Data'!$E$11</f>
        <v>0</v>
      </c>
      <c r="AP116" s="52">
        <f>$AC$91/'Fixed Data'!$E$11</f>
        <v>0</v>
      </c>
      <c r="AQ116" s="52">
        <f>$AC$91/'Fixed Data'!$E$11</f>
        <v>0</v>
      </c>
      <c r="AR116" s="52">
        <f>$AC$91/'Fixed Data'!$E$11</f>
        <v>0</v>
      </c>
      <c r="AS116" s="52">
        <f>$AC$91/'Fixed Data'!$E$11</f>
        <v>0</v>
      </c>
      <c r="AT116" s="52">
        <f>$AC$91/'Fixed Data'!$E$11</f>
        <v>0</v>
      </c>
      <c r="AU116" s="52">
        <f>$AC$91/'Fixed Data'!$E$11</f>
        <v>0</v>
      </c>
      <c r="AV116" s="52">
        <f>$AC$91/'Fixed Data'!$E$11</f>
        <v>0</v>
      </c>
      <c r="AW116" s="52">
        <f>$AC$91/'Fixed Data'!$E$11</f>
        <v>0</v>
      </c>
      <c r="AX116" s="52">
        <f>$AC$91/'Fixed Data'!$E$11</f>
        <v>0</v>
      </c>
      <c r="AY116" s="52">
        <f>$AC$91/'Fixed Data'!$E$11</f>
        <v>0</v>
      </c>
      <c r="AZ116" s="52">
        <f>$AC$91/'Fixed Data'!$E$11</f>
        <v>0</v>
      </c>
      <c r="BA116" s="52">
        <f>$AC$91/'Fixed Data'!$E$11</f>
        <v>0</v>
      </c>
      <c r="BB116" s="52">
        <f>$AC$91/'Fixed Data'!$E$11</f>
        <v>0</v>
      </c>
      <c r="BC116" s="52">
        <f>$AC$91/'Fixed Data'!$E$11</f>
        <v>0</v>
      </c>
      <c r="BD116" s="52">
        <f>$AC$91/'Fixed Data'!$E$11</f>
        <v>0</v>
      </c>
      <c r="BE116" s="52">
        <f>$AC$91/'Fixed Data'!$E$11</f>
        <v>0</v>
      </c>
      <c r="BF116" s="52">
        <f>$AC$91/'Fixed Data'!$E$11</f>
        <v>0</v>
      </c>
      <c r="BG116" s="52">
        <f>$AC$91/'Fixed Data'!$E$11</f>
        <v>0</v>
      </c>
      <c r="BH116" s="52">
        <f>$AC$91/'Fixed Data'!$E$11</f>
        <v>0</v>
      </c>
      <c r="BI116" s="52">
        <f>$AC$91/'Fixed Data'!$E$11</f>
        <v>0</v>
      </c>
      <c r="BJ116" s="52">
        <f>$AC$91/'Fixed Data'!$E$11</f>
        <v>0</v>
      </c>
      <c r="BK116" s="52">
        <f>$AC$91/'Fixed Data'!$E$11</f>
        <v>0</v>
      </c>
      <c r="BL116" s="52">
        <f>$AC$91/'Fixed Data'!$E$11</f>
        <v>0</v>
      </c>
      <c r="BM116" s="52">
        <f>$AC$91/'Fixed Data'!$E$11</f>
        <v>0</v>
      </c>
      <c r="BN116" s="52">
        <f>$AC$91/'Fixed Data'!$E$11</f>
        <v>0</v>
      </c>
      <c r="BO116" s="52">
        <f>$AC$91/'Fixed Data'!$E$11</f>
        <v>0</v>
      </c>
      <c r="BP116" s="52">
        <f>$AC$91/'Fixed Data'!$E$11</f>
        <v>0</v>
      </c>
      <c r="BQ116" s="52">
        <f>$AC$91/'Fixed Data'!$E$11</f>
        <v>0</v>
      </c>
      <c r="BR116" s="52">
        <f>$AC$91/'Fixed Data'!$E$11</f>
        <v>0</v>
      </c>
      <c r="BS116" s="52">
        <f>$AC$91/'Fixed Data'!$E$11</f>
        <v>0</v>
      </c>
      <c r="BT116" s="52">
        <f>$AC$91/'Fixed Data'!$E$11</f>
        <v>0</v>
      </c>
      <c r="BU116" s="52">
        <f>$AC$91/'Fixed Data'!$E$11</f>
        <v>0</v>
      </c>
      <c r="BV116" s="52">
        <f>$AC$91/'Fixed Data'!$E$11</f>
        <v>0</v>
      </c>
      <c r="BW116" s="181"/>
      <c r="BX116" s="181"/>
      <c r="BY116" s="181"/>
      <c r="BZ116" s="181"/>
      <c r="CA116" s="181"/>
      <c r="CB116" s="181"/>
      <c r="CC116" s="181"/>
      <c r="CD116" s="181"/>
      <c r="CE116" s="181"/>
      <c r="CF116" s="181"/>
      <c r="CG116" s="181"/>
      <c r="CH116" s="181"/>
    </row>
    <row r="117" spans="1:86" ht="15" hidden="1" customHeight="1" outlineLevel="1">
      <c r="A117" s="17"/>
      <c r="B117" s="6" t="s">
        <v>460</v>
      </c>
      <c r="C117" s="18" t="s">
        <v>461</v>
      </c>
      <c r="D117" s="6" t="s">
        <v>396</v>
      </c>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52">
        <f>$AD$91/'Fixed Data'!$E$11</f>
        <v>0</v>
      </c>
      <c r="AF117" s="52">
        <f>$AD$91/'Fixed Data'!$E$11</f>
        <v>0</v>
      </c>
      <c r="AG117" s="52">
        <f>$AD$91/'Fixed Data'!$E$11</f>
        <v>0</v>
      </c>
      <c r="AH117" s="52">
        <f>$AD$91/'Fixed Data'!$E$11</f>
        <v>0</v>
      </c>
      <c r="AI117" s="52">
        <f>$AD$91/'Fixed Data'!$E$11</f>
        <v>0</v>
      </c>
      <c r="AJ117" s="52">
        <f>$AD$91/'Fixed Data'!$E$11</f>
        <v>0</v>
      </c>
      <c r="AK117" s="52">
        <f>$AD$91/'Fixed Data'!$E$11</f>
        <v>0</v>
      </c>
      <c r="AL117" s="52">
        <f>$AD$91/'Fixed Data'!$E$11</f>
        <v>0</v>
      </c>
      <c r="AM117" s="52">
        <f>$AD$91/'Fixed Data'!$E$11</f>
        <v>0</v>
      </c>
      <c r="AN117" s="52">
        <f>$AD$91/'Fixed Data'!$E$11</f>
        <v>0</v>
      </c>
      <c r="AO117" s="52">
        <f>$AD$91/'Fixed Data'!$E$11</f>
        <v>0</v>
      </c>
      <c r="AP117" s="52">
        <f>$AD$91/'Fixed Data'!$E$11</f>
        <v>0</v>
      </c>
      <c r="AQ117" s="52">
        <f>$AD$91/'Fixed Data'!$E$11</f>
        <v>0</v>
      </c>
      <c r="AR117" s="52">
        <f>$AD$91/'Fixed Data'!$E$11</f>
        <v>0</v>
      </c>
      <c r="AS117" s="52">
        <f>$AD$91/'Fixed Data'!$E$11</f>
        <v>0</v>
      </c>
      <c r="AT117" s="52">
        <f>$AD$91/'Fixed Data'!$E$11</f>
        <v>0</v>
      </c>
      <c r="AU117" s="52">
        <f>$AD$91/'Fixed Data'!$E$11</f>
        <v>0</v>
      </c>
      <c r="AV117" s="52">
        <f>$AD$91/'Fixed Data'!$E$11</f>
        <v>0</v>
      </c>
      <c r="AW117" s="52">
        <f>$AD$91/'Fixed Data'!$E$11</f>
        <v>0</v>
      </c>
      <c r="AX117" s="52">
        <f>$AD$91/'Fixed Data'!$E$11</f>
        <v>0</v>
      </c>
      <c r="AY117" s="52">
        <f>$AD$91/'Fixed Data'!$E$11</f>
        <v>0</v>
      </c>
      <c r="AZ117" s="52">
        <f>$AD$91/'Fixed Data'!$E$11</f>
        <v>0</v>
      </c>
      <c r="BA117" s="52">
        <f>$AD$91/'Fixed Data'!$E$11</f>
        <v>0</v>
      </c>
      <c r="BB117" s="52">
        <f>$AD$91/'Fixed Data'!$E$11</f>
        <v>0</v>
      </c>
      <c r="BC117" s="52">
        <f>$AD$91/'Fixed Data'!$E$11</f>
        <v>0</v>
      </c>
      <c r="BD117" s="52">
        <f>$AD$91/'Fixed Data'!$E$11</f>
        <v>0</v>
      </c>
      <c r="BE117" s="52">
        <f>$AD$91/'Fixed Data'!$E$11</f>
        <v>0</v>
      </c>
      <c r="BF117" s="52">
        <f>$AD$91/'Fixed Data'!$E$11</f>
        <v>0</v>
      </c>
      <c r="BG117" s="52">
        <f>$AD$91/'Fixed Data'!$E$11</f>
        <v>0</v>
      </c>
      <c r="BH117" s="52">
        <f>$AD$91/'Fixed Data'!$E$11</f>
        <v>0</v>
      </c>
      <c r="BI117" s="52">
        <f>$AD$91/'Fixed Data'!$E$11</f>
        <v>0</v>
      </c>
      <c r="BJ117" s="52">
        <f>$AD$91/'Fixed Data'!$E$11</f>
        <v>0</v>
      </c>
      <c r="BK117" s="52">
        <f>$AD$91/'Fixed Data'!$E$11</f>
        <v>0</v>
      </c>
      <c r="BL117" s="52">
        <f>$AD$91/'Fixed Data'!$E$11</f>
        <v>0</v>
      </c>
      <c r="BM117" s="52">
        <f>$AD$91/'Fixed Data'!$E$11</f>
        <v>0</v>
      </c>
      <c r="BN117" s="52">
        <f>$AD$91/'Fixed Data'!$E$11</f>
        <v>0</v>
      </c>
      <c r="BO117" s="52">
        <f>$AD$91/'Fixed Data'!$E$11</f>
        <v>0</v>
      </c>
      <c r="BP117" s="52">
        <f>$AD$91/'Fixed Data'!$E$11</f>
        <v>0</v>
      </c>
      <c r="BQ117" s="52">
        <f>$AD$91/'Fixed Data'!$E$11</f>
        <v>0</v>
      </c>
      <c r="BR117" s="52">
        <f>$AD$91/'Fixed Data'!$E$11</f>
        <v>0</v>
      </c>
      <c r="BS117" s="52">
        <f>$AD$91/'Fixed Data'!$E$11</f>
        <v>0</v>
      </c>
      <c r="BT117" s="52">
        <f>$AD$91/'Fixed Data'!$E$11</f>
        <v>0</v>
      </c>
      <c r="BU117" s="52">
        <f>$AD$91/'Fixed Data'!$E$11</f>
        <v>0</v>
      </c>
      <c r="BV117" s="52">
        <f>$AD$91/'Fixed Data'!$E$11</f>
        <v>0</v>
      </c>
      <c r="BW117" s="52">
        <f>$AD$91/'Fixed Data'!$E$11</f>
        <v>0</v>
      </c>
      <c r="BX117" s="181"/>
      <c r="BY117" s="181"/>
      <c r="BZ117" s="181"/>
      <c r="CA117" s="181"/>
      <c r="CB117" s="181"/>
      <c r="CC117" s="181"/>
      <c r="CD117" s="181"/>
      <c r="CE117" s="181"/>
      <c r="CF117" s="181"/>
      <c r="CG117" s="181"/>
      <c r="CH117" s="181"/>
    </row>
    <row r="118" spans="1:86" ht="15" hidden="1" customHeight="1" outlineLevel="1">
      <c r="A118" s="17"/>
      <c r="B118" s="6" t="s">
        <v>462</v>
      </c>
      <c r="C118" s="18" t="s">
        <v>463</v>
      </c>
      <c r="D118" s="6" t="s">
        <v>396</v>
      </c>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52">
        <f>$AE$91/'Fixed Data'!$E$11</f>
        <v>0</v>
      </c>
      <c r="AG118" s="52">
        <f>$AE$91/'Fixed Data'!$E$11</f>
        <v>0</v>
      </c>
      <c r="AH118" s="52">
        <f>$AE$91/'Fixed Data'!$E$11</f>
        <v>0</v>
      </c>
      <c r="AI118" s="52">
        <f>$AE$91/'Fixed Data'!$E$11</f>
        <v>0</v>
      </c>
      <c r="AJ118" s="52">
        <f>$AE$91/'Fixed Data'!$E$11</f>
        <v>0</v>
      </c>
      <c r="AK118" s="52">
        <f>$AE$91/'Fixed Data'!$E$11</f>
        <v>0</v>
      </c>
      <c r="AL118" s="52">
        <f>$AE$91/'Fixed Data'!$E$11</f>
        <v>0</v>
      </c>
      <c r="AM118" s="52">
        <f>$AE$91/'Fixed Data'!$E$11</f>
        <v>0</v>
      </c>
      <c r="AN118" s="52">
        <f>$AE$91/'Fixed Data'!$E$11</f>
        <v>0</v>
      </c>
      <c r="AO118" s="52">
        <f>$AE$91/'Fixed Data'!$E$11</f>
        <v>0</v>
      </c>
      <c r="AP118" s="52">
        <f>$AE$91/'Fixed Data'!$E$11</f>
        <v>0</v>
      </c>
      <c r="AQ118" s="52">
        <f>$AE$91/'Fixed Data'!$E$11</f>
        <v>0</v>
      </c>
      <c r="AR118" s="52">
        <f>$AE$91/'Fixed Data'!$E$11</f>
        <v>0</v>
      </c>
      <c r="AS118" s="52">
        <f>$AE$91/'Fixed Data'!$E$11</f>
        <v>0</v>
      </c>
      <c r="AT118" s="52">
        <f>$AE$91/'Fixed Data'!$E$11</f>
        <v>0</v>
      </c>
      <c r="AU118" s="52">
        <f>$AE$91/'Fixed Data'!$E$11</f>
        <v>0</v>
      </c>
      <c r="AV118" s="52">
        <f>$AE$91/'Fixed Data'!$E$11</f>
        <v>0</v>
      </c>
      <c r="AW118" s="52">
        <f>$AE$91/'Fixed Data'!$E$11</f>
        <v>0</v>
      </c>
      <c r="AX118" s="52">
        <f>$AE$91/'Fixed Data'!$E$11</f>
        <v>0</v>
      </c>
      <c r="AY118" s="52">
        <f>$AE$91/'Fixed Data'!$E$11</f>
        <v>0</v>
      </c>
      <c r="AZ118" s="52">
        <f>$AE$91/'Fixed Data'!$E$11</f>
        <v>0</v>
      </c>
      <c r="BA118" s="52">
        <f>$AE$91/'Fixed Data'!$E$11</f>
        <v>0</v>
      </c>
      <c r="BB118" s="52">
        <f>$AE$91/'Fixed Data'!$E$11</f>
        <v>0</v>
      </c>
      <c r="BC118" s="52">
        <f>$AE$91/'Fixed Data'!$E$11</f>
        <v>0</v>
      </c>
      <c r="BD118" s="52">
        <f>$AE$91/'Fixed Data'!$E$11</f>
        <v>0</v>
      </c>
      <c r="BE118" s="52">
        <f>$AE$91/'Fixed Data'!$E$11</f>
        <v>0</v>
      </c>
      <c r="BF118" s="52">
        <f>$AE$91/'Fixed Data'!$E$11</f>
        <v>0</v>
      </c>
      <c r="BG118" s="52">
        <f>$AE$91/'Fixed Data'!$E$11</f>
        <v>0</v>
      </c>
      <c r="BH118" s="52">
        <f>$AE$91/'Fixed Data'!$E$11</f>
        <v>0</v>
      </c>
      <c r="BI118" s="52">
        <f>$AE$91/'Fixed Data'!$E$11</f>
        <v>0</v>
      </c>
      <c r="BJ118" s="52">
        <f>$AE$91/'Fixed Data'!$E$11</f>
        <v>0</v>
      </c>
      <c r="BK118" s="52">
        <f>$AE$91/'Fixed Data'!$E$11</f>
        <v>0</v>
      </c>
      <c r="BL118" s="52">
        <f>$AE$91/'Fixed Data'!$E$11</f>
        <v>0</v>
      </c>
      <c r="BM118" s="52">
        <f>$AE$91/'Fixed Data'!$E$11</f>
        <v>0</v>
      </c>
      <c r="BN118" s="52">
        <f>$AE$91/'Fixed Data'!$E$11</f>
        <v>0</v>
      </c>
      <c r="BO118" s="52">
        <f>$AE$91/'Fixed Data'!$E$11</f>
        <v>0</v>
      </c>
      <c r="BP118" s="52">
        <f>$AE$91/'Fixed Data'!$E$11</f>
        <v>0</v>
      </c>
      <c r="BQ118" s="52">
        <f>$AE$91/'Fixed Data'!$E$11</f>
        <v>0</v>
      </c>
      <c r="BR118" s="52">
        <f>$AE$91/'Fixed Data'!$E$11</f>
        <v>0</v>
      </c>
      <c r="BS118" s="52">
        <f>$AE$91/'Fixed Data'!$E$11</f>
        <v>0</v>
      </c>
      <c r="BT118" s="52">
        <f>$AE$91/'Fixed Data'!$E$11</f>
        <v>0</v>
      </c>
      <c r="BU118" s="52">
        <f>$AE$91/'Fixed Data'!$E$11</f>
        <v>0</v>
      </c>
      <c r="BV118" s="52">
        <f>$AE$91/'Fixed Data'!$E$11</f>
        <v>0</v>
      </c>
      <c r="BW118" s="52">
        <f>$AE$91/'Fixed Data'!$E$11</f>
        <v>0</v>
      </c>
      <c r="BX118" s="52">
        <f>$AE$91/'Fixed Data'!$E$11</f>
        <v>0</v>
      </c>
      <c r="BY118" s="181"/>
      <c r="BZ118" s="181"/>
      <c r="CA118" s="181"/>
      <c r="CB118" s="181"/>
      <c r="CC118" s="181"/>
      <c r="CD118" s="181"/>
      <c r="CE118" s="181"/>
      <c r="CF118" s="181"/>
      <c r="CG118" s="181"/>
      <c r="CH118" s="181"/>
    </row>
    <row r="119" spans="1:86" ht="15" hidden="1" customHeight="1" outlineLevel="1">
      <c r="A119" s="17"/>
      <c r="B119" s="6" t="s">
        <v>464</v>
      </c>
      <c r="C119" s="18" t="s">
        <v>465</v>
      </c>
      <c r="D119" s="6" t="s">
        <v>396</v>
      </c>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52">
        <f>$AF$91/'Fixed Data'!$E$11</f>
        <v>0</v>
      </c>
      <c r="AH119" s="52">
        <f>$AF$91/'Fixed Data'!$E$11</f>
        <v>0</v>
      </c>
      <c r="AI119" s="52">
        <f>$AF$91/'Fixed Data'!$E$11</f>
        <v>0</v>
      </c>
      <c r="AJ119" s="52">
        <f>$AF$91/'Fixed Data'!$E$11</f>
        <v>0</v>
      </c>
      <c r="AK119" s="52">
        <f>$AF$91/'Fixed Data'!$E$11</f>
        <v>0</v>
      </c>
      <c r="AL119" s="52">
        <f>$AF$91/'Fixed Data'!$E$11</f>
        <v>0</v>
      </c>
      <c r="AM119" s="52">
        <f>$AF$91/'Fixed Data'!$E$11</f>
        <v>0</v>
      </c>
      <c r="AN119" s="52">
        <f>$AF$91/'Fixed Data'!$E$11</f>
        <v>0</v>
      </c>
      <c r="AO119" s="52">
        <f>$AF$91/'Fixed Data'!$E$11</f>
        <v>0</v>
      </c>
      <c r="AP119" s="52">
        <f>$AF$91/'Fixed Data'!$E$11</f>
        <v>0</v>
      </c>
      <c r="AQ119" s="52">
        <f>$AF$91/'Fixed Data'!$E$11</f>
        <v>0</v>
      </c>
      <c r="AR119" s="52">
        <f>$AF$91/'Fixed Data'!$E$11</f>
        <v>0</v>
      </c>
      <c r="AS119" s="52">
        <f>$AF$91/'Fixed Data'!$E$11</f>
        <v>0</v>
      </c>
      <c r="AT119" s="52">
        <f>$AF$91/'Fixed Data'!$E$11</f>
        <v>0</v>
      </c>
      <c r="AU119" s="52">
        <f>$AF$91/'Fixed Data'!$E$11</f>
        <v>0</v>
      </c>
      <c r="AV119" s="52">
        <f>$AF$91/'Fixed Data'!$E$11</f>
        <v>0</v>
      </c>
      <c r="AW119" s="52">
        <f>$AF$91/'Fixed Data'!$E$11</f>
        <v>0</v>
      </c>
      <c r="AX119" s="52">
        <f>$AF$91/'Fixed Data'!$E$11</f>
        <v>0</v>
      </c>
      <c r="AY119" s="52">
        <f>$AF$91/'Fixed Data'!$E$11</f>
        <v>0</v>
      </c>
      <c r="AZ119" s="52">
        <f>$AF$91/'Fixed Data'!$E$11</f>
        <v>0</v>
      </c>
      <c r="BA119" s="52">
        <f>$AF$91/'Fixed Data'!$E$11</f>
        <v>0</v>
      </c>
      <c r="BB119" s="52">
        <f>$AF$91/'Fixed Data'!$E$11</f>
        <v>0</v>
      </c>
      <c r="BC119" s="52">
        <f>$AF$91/'Fixed Data'!$E$11</f>
        <v>0</v>
      </c>
      <c r="BD119" s="52">
        <f>$AF$91/'Fixed Data'!$E$11</f>
        <v>0</v>
      </c>
      <c r="BE119" s="52">
        <f>$AF$91/'Fixed Data'!$E$11</f>
        <v>0</v>
      </c>
      <c r="BF119" s="52">
        <f>$AF$91/'Fixed Data'!$E$11</f>
        <v>0</v>
      </c>
      <c r="BG119" s="52">
        <f>$AF$91/'Fixed Data'!$E$11</f>
        <v>0</v>
      </c>
      <c r="BH119" s="52">
        <f>$AF$91/'Fixed Data'!$E$11</f>
        <v>0</v>
      </c>
      <c r="BI119" s="52">
        <f>$AF$91/'Fixed Data'!$E$11</f>
        <v>0</v>
      </c>
      <c r="BJ119" s="52">
        <f>$AF$91/'Fixed Data'!$E$11</f>
        <v>0</v>
      </c>
      <c r="BK119" s="52">
        <f>$AF$91/'Fixed Data'!$E$11</f>
        <v>0</v>
      </c>
      <c r="BL119" s="52">
        <f>$AF$91/'Fixed Data'!$E$11</f>
        <v>0</v>
      </c>
      <c r="BM119" s="52">
        <f>$AF$91/'Fixed Data'!$E$11</f>
        <v>0</v>
      </c>
      <c r="BN119" s="52">
        <f>$AF$91/'Fixed Data'!$E$11</f>
        <v>0</v>
      </c>
      <c r="BO119" s="52">
        <f>$AF$91/'Fixed Data'!$E$11</f>
        <v>0</v>
      </c>
      <c r="BP119" s="52">
        <f>$AF$91/'Fixed Data'!$E$11</f>
        <v>0</v>
      </c>
      <c r="BQ119" s="52">
        <f>$AF$91/'Fixed Data'!$E$11</f>
        <v>0</v>
      </c>
      <c r="BR119" s="52">
        <f>$AF$91/'Fixed Data'!$E$11</f>
        <v>0</v>
      </c>
      <c r="BS119" s="52">
        <f>$AF$91/'Fixed Data'!$E$11</f>
        <v>0</v>
      </c>
      <c r="BT119" s="52">
        <f>$AF$91/'Fixed Data'!$E$11</f>
        <v>0</v>
      </c>
      <c r="BU119" s="52">
        <f>$AF$91/'Fixed Data'!$E$11</f>
        <v>0</v>
      </c>
      <c r="BV119" s="52">
        <f>$AF$91/'Fixed Data'!$E$11</f>
        <v>0</v>
      </c>
      <c r="BW119" s="52">
        <f>$AF$91/'Fixed Data'!$E$11</f>
        <v>0</v>
      </c>
      <c r="BX119" s="52">
        <f>$AF$91/'Fixed Data'!$E$11</f>
        <v>0</v>
      </c>
      <c r="BY119" s="52">
        <f>$AF$91/'Fixed Data'!$E$11</f>
        <v>0</v>
      </c>
      <c r="BZ119" s="181"/>
      <c r="CA119" s="181"/>
      <c r="CB119" s="181"/>
      <c r="CC119" s="181"/>
      <c r="CD119" s="181"/>
      <c r="CE119" s="181"/>
      <c r="CF119" s="181"/>
      <c r="CG119" s="181"/>
      <c r="CH119" s="181"/>
    </row>
    <row r="120" spans="1:86" ht="15" hidden="1" customHeight="1" outlineLevel="1">
      <c r="A120" s="17"/>
      <c r="B120" s="6" t="s">
        <v>466</v>
      </c>
      <c r="C120" s="18" t="s">
        <v>467</v>
      </c>
      <c r="D120" s="6" t="s">
        <v>396</v>
      </c>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52">
        <f>$AG$91/'Fixed Data'!$E$11</f>
        <v>0</v>
      </c>
      <c r="AI120" s="52">
        <f>$AG$91/'Fixed Data'!$E$11</f>
        <v>0</v>
      </c>
      <c r="AJ120" s="52">
        <f>$AG$91/'Fixed Data'!$E$11</f>
        <v>0</v>
      </c>
      <c r="AK120" s="52">
        <f>$AG$91/'Fixed Data'!$E$11</f>
        <v>0</v>
      </c>
      <c r="AL120" s="52">
        <f>$AG$91/'Fixed Data'!$E$11</f>
        <v>0</v>
      </c>
      <c r="AM120" s="52">
        <f>$AG$91/'Fixed Data'!$E$11</f>
        <v>0</v>
      </c>
      <c r="AN120" s="52">
        <f>$AG$91/'Fixed Data'!$E$11</f>
        <v>0</v>
      </c>
      <c r="AO120" s="52">
        <f>$AG$91/'Fixed Data'!$E$11</f>
        <v>0</v>
      </c>
      <c r="AP120" s="52">
        <f>$AG$91/'Fixed Data'!$E$11</f>
        <v>0</v>
      </c>
      <c r="AQ120" s="52">
        <f>$AG$91/'Fixed Data'!$E$11</f>
        <v>0</v>
      </c>
      <c r="AR120" s="52">
        <f>$AG$91/'Fixed Data'!$E$11</f>
        <v>0</v>
      </c>
      <c r="AS120" s="52">
        <f>$AG$91/'Fixed Data'!$E$11</f>
        <v>0</v>
      </c>
      <c r="AT120" s="52">
        <f>$AG$91/'Fixed Data'!$E$11</f>
        <v>0</v>
      </c>
      <c r="AU120" s="52">
        <f>$AG$91/'Fixed Data'!$E$11</f>
        <v>0</v>
      </c>
      <c r="AV120" s="52">
        <f>$AG$91/'Fixed Data'!$E$11</f>
        <v>0</v>
      </c>
      <c r="AW120" s="52">
        <f>$AG$91/'Fixed Data'!$E$11</f>
        <v>0</v>
      </c>
      <c r="AX120" s="52">
        <f>$AG$91/'Fixed Data'!$E$11</f>
        <v>0</v>
      </c>
      <c r="AY120" s="52">
        <f>$AG$91/'Fixed Data'!$E$11</f>
        <v>0</v>
      </c>
      <c r="AZ120" s="52">
        <f>$AG$91/'Fixed Data'!$E$11</f>
        <v>0</v>
      </c>
      <c r="BA120" s="52">
        <f>$AG$91/'Fixed Data'!$E$11</f>
        <v>0</v>
      </c>
      <c r="BB120" s="52">
        <f>$AG$91/'Fixed Data'!$E$11</f>
        <v>0</v>
      </c>
      <c r="BC120" s="52">
        <f>$AG$91/'Fixed Data'!$E$11</f>
        <v>0</v>
      </c>
      <c r="BD120" s="52">
        <f>$AG$91/'Fixed Data'!$E$11</f>
        <v>0</v>
      </c>
      <c r="BE120" s="52">
        <f>$AG$91/'Fixed Data'!$E$11</f>
        <v>0</v>
      </c>
      <c r="BF120" s="52">
        <f>$AG$91/'Fixed Data'!$E$11</f>
        <v>0</v>
      </c>
      <c r="BG120" s="52">
        <f>$AG$91/'Fixed Data'!$E$11</f>
        <v>0</v>
      </c>
      <c r="BH120" s="52">
        <f>$AG$91/'Fixed Data'!$E$11</f>
        <v>0</v>
      </c>
      <c r="BI120" s="52">
        <f>$AG$91/'Fixed Data'!$E$11</f>
        <v>0</v>
      </c>
      <c r="BJ120" s="52">
        <f>$AG$91/'Fixed Data'!$E$11</f>
        <v>0</v>
      </c>
      <c r="BK120" s="52">
        <f>$AG$91/'Fixed Data'!$E$11</f>
        <v>0</v>
      </c>
      <c r="BL120" s="52">
        <f>$AG$91/'Fixed Data'!$E$11</f>
        <v>0</v>
      </c>
      <c r="BM120" s="52">
        <f>$AG$91/'Fixed Data'!$E$11</f>
        <v>0</v>
      </c>
      <c r="BN120" s="52">
        <f>$AG$91/'Fixed Data'!$E$11</f>
        <v>0</v>
      </c>
      <c r="BO120" s="52">
        <f>$AG$91/'Fixed Data'!$E$11</f>
        <v>0</v>
      </c>
      <c r="BP120" s="52">
        <f>$AG$91/'Fixed Data'!$E$11</f>
        <v>0</v>
      </c>
      <c r="BQ120" s="52">
        <f>$AG$91/'Fixed Data'!$E$11</f>
        <v>0</v>
      </c>
      <c r="BR120" s="52">
        <f>$AG$91/'Fixed Data'!$E$11</f>
        <v>0</v>
      </c>
      <c r="BS120" s="52">
        <f>$AG$91/'Fixed Data'!$E$11</f>
        <v>0</v>
      </c>
      <c r="BT120" s="52">
        <f>$AG$91/'Fixed Data'!$E$11</f>
        <v>0</v>
      </c>
      <c r="BU120" s="52">
        <f>$AG$91/'Fixed Data'!$E$11</f>
        <v>0</v>
      </c>
      <c r="BV120" s="52">
        <f>$AG$91/'Fixed Data'!$E$11</f>
        <v>0</v>
      </c>
      <c r="BW120" s="52">
        <f>$AG$91/'Fixed Data'!$E$11</f>
        <v>0</v>
      </c>
      <c r="BX120" s="52">
        <f>$AG$91/'Fixed Data'!$E$11</f>
        <v>0</v>
      </c>
      <c r="BY120" s="52">
        <f>$AG$91/'Fixed Data'!$E$11</f>
        <v>0</v>
      </c>
      <c r="BZ120" s="52">
        <f>$AG$91/'Fixed Data'!$E$11</f>
        <v>0</v>
      </c>
      <c r="CA120" s="181"/>
      <c r="CB120" s="181"/>
      <c r="CC120" s="181"/>
      <c r="CD120" s="181"/>
      <c r="CE120" s="181"/>
      <c r="CF120" s="181"/>
      <c r="CG120" s="181"/>
      <c r="CH120" s="181"/>
    </row>
    <row r="121" spans="1:86" ht="15" hidden="1" customHeight="1" outlineLevel="1">
      <c r="A121" s="17"/>
      <c r="B121" s="6" t="s">
        <v>468</v>
      </c>
      <c r="C121" s="18" t="s">
        <v>469</v>
      </c>
      <c r="D121" s="6" t="s">
        <v>396</v>
      </c>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52">
        <f>$AH$91/'Fixed Data'!$E$11</f>
        <v>0</v>
      </c>
      <c r="AJ121" s="52">
        <f>$AH$91/'Fixed Data'!$E$11</f>
        <v>0</v>
      </c>
      <c r="AK121" s="52">
        <f>$AH$91/'Fixed Data'!$E$11</f>
        <v>0</v>
      </c>
      <c r="AL121" s="52">
        <f>$AH$91/'Fixed Data'!$E$11</f>
        <v>0</v>
      </c>
      <c r="AM121" s="52">
        <f>$AH$91/'Fixed Data'!$E$11</f>
        <v>0</v>
      </c>
      <c r="AN121" s="52">
        <f>$AH$91/'Fixed Data'!$E$11</f>
        <v>0</v>
      </c>
      <c r="AO121" s="52">
        <f>$AH$91/'Fixed Data'!$E$11</f>
        <v>0</v>
      </c>
      <c r="AP121" s="52">
        <f>$AH$91/'Fixed Data'!$E$11</f>
        <v>0</v>
      </c>
      <c r="AQ121" s="52">
        <f>$AH$91/'Fixed Data'!$E$11</f>
        <v>0</v>
      </c>
      <c r="AR121" s="52">
        <f>$AH$91/'Fixed Data'!$E$11</f>
        <v>0</v>
      </c>
      <c r="AS121" s="52">
        <f>$AH$91/'Fixed Data'!$E$11</f>
        <v>0</v>
      </c>
      <c r="AT121" s="52">
        <f>$AH$91/'Fixed Data'!$E$11</f>
        <v>0</v>
      </c>
      <c r="AU121" s="52">
        <f>$AH$91/'Fixed Data'!$E$11</f>
        <v>0</v>
      </c>
      <c r="AV121" s="52">
        <f>$AH$91/'Fixed Data'!$E$11</f>
        <v>0</v>
      </c>
      <c r="AW121" s="52">
        <f>$AH$91/'Fixed Data'!$E$11</f>
        <v>0</v>
      </c>
      <c r="AX121" s="52">
        <f>$AH$91/'Fixed Data'!$E$11</f>
        <v>0</v>
      </c>
      <c r="AY121" s="52">
        <f>$AH$91/'Fixed Data'!$E$11</f>
        <v>0</v>
      </c>
      <c r="AZ121" s="52">
        <f>$AH$91/'Fixed Data'!$E$11</f>
        <v>0</v>
      </c>
      <c r="BA121" s="52">
        <f>$AH$91/'Fixed Data'!$E$11</f>
        <v>0</v>
      </c>
      <c r="BB121" s="52">
        <f>$AH$91/'Fixed Data'!$E$11</f>
        <v>0</v>
      </c>
      <c r="BC121" s="52">
        <f>$AH$91/'Fixed Data'!$E$11</f>
        <v>0</v>
      </c>
      <c r="BD121" s="52">
        <f>$AH$91/'Fixed Data'!$E$11</f>
        <v>0</v>
      </c>
      <c r="BE121" s="52">
        <f>$AH$91/'Fixed Data'!$E$11</f>
        <v>0</v>
      </c>
      <c r="BF121" s="52">
        <f>$AH$91/'Fixed Data'!$E$11</f>
        <v>0</v>
      </c>
      <c r="BG121" s="52">
        <f>$AH$91/'Fixed Data'!$E$11</f>
        <v>0</v>
      </c>
      <c r="BH121" s="52">
        <f>$AH$91/'Fixed Data'!$E$11</f>
        <v>0</v>
      </c>
      <c r="BI121" s="52">
        <f>$AH$91/'Fixed Data'!$E$11</f>
        <v>0</v>
      </c>
      <c r="BJ121" s="52">
        <f>$AH$91/'Fixed Data'!$E$11</f>
        <v>0</v>
      </c>
      <c r="BK121" s="52">
        <f>$AH$91/'Fixed Data'!$E$11</f>
        <v>0</v>
      </c>
      <c r="BL121" s="52">
        <f>$AH$91/'Fixed Data'!$E$11</f>
        <v>0</v>
      </c>
      <c r="BM121" s="52">
        <f>$AH$91/'Fixed Data'!$E$11</f>
        <v>0</v>
      </c>
      <c r="BN121" s="52">
        <f>$AH$91/'Fixed Data'!$E$11</f>
        <v>0</v>
      </c>
      <c r="BO121" s="52">
        <f>$AH$91/'Fixed Data'!$E$11</f>
        <v>0</v>
      </c>
      <c r="BP121" s="52">
        <f>$AH$91/'Fixed Data'!$E$11</f>
        <v>0</v>
      </c>
      <c r="BQ121" s="52">
        <f>$AH$91/'Fixed Data'!$E$11</f>
        <v>0</v>
      </c>
      <c r="BR121" s="52">
        <f>$AH$91/'Fixed Data'!$E$11</f>
        <v>0</v>
      </c>
      <c r="BS121" s="52">
        <f>$AH$91/'Fixed Data'!$E$11</f>
        <v>0</v>
      </c>
      <c r="BT121" s="52">
        <f>$AH$91/'Fixed Data'!$E$11</f>
        <v>0</v>
      </c>
      <c r="BU121" s="52">
        <f>$AH$91/'Fixed Data'!$E$11</f>
        <v>0</v>
      </c>
      <c r="BV121" s="52">
        <f>$AH$91/'Fixed Data'!$E$11</f>
        <v>0</v>
      </c>
      <c r="BW121" s="52">
        <f>$AH$91/'Fixed Data'!$E$11</f>
        <v>0</v>
      </c>
      <c r="BX121" s="52">
        <f>$AH$91/'Fixed Data'!$E$11</f>
        <v>0</v>
      </c>
      <c r="BY121" s="52">
        <f>$AH$91/'Fixed Data'!$E$11</f>
        <v>0</v>
      </c>
      <c r="BZ121" s="52">
        <f>$AH$91/'Fixed Data'!$E$11</f>
        <v>0</v>
      </c>
      <c r="CA121" s="52">
        <f>$AH$91/'Fixed Data'!$E$11</f>
        <v>0</v>
      </c>
      <c r="CB121" s="181"/>
      <c r="CC121" s="181"/>
      <c r="CD121" s="181"/>
      <c r="CE121" s="181"/>
      <c r="CF121" s="181"/>
      <c r="CG121" s="181"/>
      <c r="CH121" s="181"/>
    </row>
    <row r="122" spans="1:86" ht="15" hidden="1" customHeight="1" outlineLevel="1">
      <c r="A122" s="17"/>
      <c r="B122" s="6" t="s">
        <v>470</v>
      </c>
      <c r="C122" s="18" t="s">
        <v>471</v>
      </c>
      <c r="D122" s="6" t="s">
        <v>396</v>
      </c>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52">
        <f>$AI$91/'Fixed Data'!$E$11</f>
        <v>0</v>
      </c>
      <c r="AK122" s="52">
        <f>$AI$91/'Fixed Data'!$E$11</f>
        <v>0</v>
      </c>
      <c r="AL122" s="52">
        <f>$AI$91/'Fixed Data'!$E$11</f>
        <v>0</v>
      </c>
      <c r="AM122" s="52">
        <f>$AI$91/'Fixed Data'!$E$11</f>
        <v>0</v>
      </c>
      <c r="AN122" s="52">
        <f>$AI$91/'Fixed Data'!$E$11</f>
        <v>0</v>
      </c>
      <c r="AO122" s="52">
        <f>$AI$91/'Fixed Data'!$E$11</f>
        <v>0</v>
      </c>
      <c r="AP122" s="52">
        <f>$AI$91/'Fixed Data'!$E$11</f>
        <v>0</v>
      </c>
      <c r="AQ122" s="52">
        <f>$AI$91/'Fixed Data'!$E$11</f>
        <v>0</v>
      </c>
      <c r="AR122" s="52">
        <f>$AI$91/'Fixed Data'!$E$11</f>
        <v>0</v>
      </c>
      <c r="AS122" s="52">
        <f>$AI$91/'Fixed Data'!$E$11</f>
        <v>0</v>
      </c>
      <c r="AT122" s="52">
        <f>$AI$91/'Fixed Data'!$E$11</f>
        <v>0</v>
      </c>
      <c r="AU122" s="52">
        <f>$AI$91/'Fixed Data'!$E$11</f>
        <v>0</v>
      </c>
      <c r="AV122" s="52">
        <f>$AI$91/'Fixed Data'!$E$11</f>
        <v>0</v>
      </c>
      <c r="AW122" s="52">
        <f>$AI$91/'Fixed Data'!$E$11</f>
        <v>0</v>
      </c>
      <c r="AX122" s="52">
        <f>$AI$91/'Fixed Data'!$E$11</f>
        <v>0</v>
      </c>
      <c r="AY122" s="52">
        <f>$AI$91/'Fixed Data'!$E$11</f>
        <v>0</v>
      </c>
      <c r="AZ122" s="52">
        <f>$AI$91/'Fixed Data'!$E$11</f>
        <v>0</v>
      </c>
      <c r="BA122" s="52">
        <f>$AI$91/'Fixed Data'!$E$11</f>
        <v>0</v>
      </c>
      <c r="BB122" s="52">
        <f>$AI$91/'Fixed Data'!$E$11</f>
        <v>0</v>
      </c>
      <c r="BC122" s="52">
        <f>$AI$91/'Fixed Data'!$E$11</f>
        <v>0</v>
      </c>
      <c r="BD122" s="52">
        <f>$AI$91/'Fixed Data'!$E$11</f>
        <v>0</v>
      </c>
      <c r="BE122" s="52">
        <f>$AI$91/'Fixed Data'!$E$11</f>
        <v>0</v>
      </c>
      <c r="BF122" s="52">
        <f>$AI$91/'Fixed Data'!$E$11</f>
        <v>0</v>
      </c>
      <c r="BG122" s="52">
        <f>$AI$91/'Fixed Data'!$E$11</f>
        <v>0</v>
      </c>
      <c r="BH122" s="52">
        <f>$AI$91/'Fixed Data'!$E$11</f>
        <v>0</v>
      </c>
      <c r="BI122" s="52">
        <f>$AI$91/'Fixed Data'!$E$11</f>
        <v>0</v>
      </c>
      <c r="BJ122" s="52">
        <f>$AI$91/'Fixed Data'!$E$11</f>
        <v>0</v>
      </c>
      <c r="BK122" s="52">
        <f>$AI$91/'Fixed Data'!$E$11</f>
        <v>0</v>
      </c>
      <c r="BL122" s="52">
        <f>$AI$91/'Fixed Data'!$E$11</f>
        <v>0</v>
      </c>
      <c r="BM122" s="52">
        <f>$AI$91/'Fixed Data'!$E$11</f>
        <v>0</v>
      </c>
      <c r="BN122" s="52">
        <f>$AI$91/'Fixed Data'!$E$11</f>
        <v>0</v>
      </c>
      <c r="BO122" s="52">
        <f>$AI$91/'Fixed Data'!$E$11</f>
        <v>0</v>
      </c>
      <c r="BP122" s="52">
        <f>$AI$91/'Fixed Data'!$E$11</f>
        <v>0</v>
      </c>
      <c r="BQ122" s="52">
        <f>$AI$91/'Fixed Data'!$E$11</f>
        <v>0</v>
      </c>
      <c r="BR122" s="52">
        <f>$AI$91/'Fixed Data'!$E$11</f>
        <v>0</v>
      </c>
      <c r="BS122" s="52">
        <f>$AI$91/'Fixed Data'!$E$11</f>
        <v>0</v>
      </c>
      <c r="BT122" s="52">
        <f>$AI$91/'Fixed Data'!$E$11</f>
        <v>0</v>
      </c>
      <c r="BU122" s="52">
        <f>$AI$91/'Fixed Data'!$E$11</f>
        <v>0</v>
      </c>
      <c r="BV122" s="52">
        <f>$AI$91/'Fixed Data'!$E$11</f>
        <v>0</v>
      </c>
      <c r="BW122" s="52">
        <f>$AI$91/'Fixed Data'!$E$11</f>
        <v>0</v>
      </c>
      <c r="BX122" s="52">
        <f>$AI$91/'Fixed Data'!$E$11</f>
        <v>0</v>
      </c>
      <c r="BY122" s="52">
        <f>$AI$91/'Fixed Data'!$E$11</f>
        <v>0</v>
      </c>
      <c r="BZ122" s="52">
        <f>$AI$91/'Fixed Data'!$E$11</f>
        <v>0</v>
      </c>
      <c r="CA122" s="52">
        <f>$AI$91/'Fixed Data'!$E$11</f>
        <v>0</v>
      </c>
      <c r="CB122" s="52">
        <f>$AI$91/'Fixed Data'!$E$11</f>
        <v>0</v>
      </c>
      <c r="CC122" s="181"/>
      <c r="CD122" s="181"/>
      <c r="CE122" s="181"/>
      <c r="CF122" s="181"/>
      <c r="CG122" s="181"/>
      <c r="CH122" s="181"/>
    </row>
    <row r="123" spans="1:86" ht="15" hidden="1" customHeight="1" outlineLevel="1">
      <c r="A123" s="17"/>
      <c r="B123" s="6" t="s">
        <v>472</v>
      </c>
      <c r="C123" s="18" t="s">
        <v>473</v>
      </c>
      <c r="D123" s="6" t="s">
        <v>396</v>
      </c>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52">
        <f>$AJ$91/'Fixed Data'!$E$11</f>
        <v>0</v>
      </c>
      <c r="AL123" s="52">
        <f>$AJ$91/'Fixed Data'!$E$11</f>
        <v>0</v>
      </c>
      <c r="AM123" s="52">
        <f>$AJ$91/'Fixed Data'!$E$11</f>
        <v>0</v>
      </c>
      <c r="AN123" s="52">
        <f>$AJ$91/'Fixed Data'!$E$11</f>
        <v>0</v>
      </c>
      <c r="AO123" s="52">
        <f>$AJ$91/'Fixed Data'!$E$11</f>
        <v>0</v>
      </c>
      <c r="AP123" s="52">
        <f>$AJ$91/'Fixed Data'!$E$11</f>
        <v>0</v>
      </c>
      <c r="AQ123" s="52">
        <f>$AJ$91/'Fixed Data'!$E$11</f>
        <v>0</v>
      </c>
      <c r="AR123" s="52">
        <f>$AJ$91/'Fixed Data'!$E$11</f>
        <v>0</v>
      </c>
      <c r="AS123" s="52">
        <f>$AJ$91/'Fixed Data'!$E$11</f>
        <v>0</v>
      </c>
      <c r="AT123" s="52">
        <f>$AJ$91/'Fixed Data'!$E$11</f>
        <v>0</v>
      </c>
      <c r="AU123" s="52">
        <f>$AJ$91/'Fixed Data'!$E$11</f>
        <v>0</v>
      </c>
      <c r="AV123" s="52">
        <f>$AJ$91/'Fixed Data'!$E$11</f>
        <v>0</v>
      </c>
      <c r="AW123" s="52">
        <f>$AJ$91/'Fixed Data'!$E$11</f>
        <v>0</v>
      </c>
      <c r="AX123" s="52">
        <f>$AJ$91/'Fixed Data'!$E$11</f>
        <v>0</v>
      </c>
      <c r="AY123" s="52">
        <f>$AJ$91/'Fixed Data'!$E$11</f>
        <v>0</v>
      </c>
      <c r="AZ123" s="52">
        <f>$AJ$91/'Fixed Data'!$E$11</f>
        <v>0</v>
      </c>
      <c r="BA123" s="52">
        <f>$AJ$91/'Fixed Data'!$E$11</f>
        <v>0</v>
      </c>
      <c r="BB123" s="52">
        <f>$AJ$91/'Fixed Data'!$E$11</f>
        <v>0</v>
      </c>
      <c r="BC123" s="52">
        <f>$AJ$91/'Fixed Data'!$E$11</f>
        <v>0</v>
      </c>
      <c r="BD123" s="52">
        <f>$AJ$91/'Fixed Data'!$E$11</f>
        <v>0</v>
      </c>
      <c r="BE123" s="52">
        <f>$AJ$91/'Fixed Data'!$E$11</f>
        <v>0</v>
      </c>
      <c r="BF123" s="52">
        <f>$AJ$91/'Fixed Data'!$E$11</f>
        <v>0</v>
      </c>
      <c r="BG123" s="52">
        <f>$AJ$91/'Fixed Data'!$E$11</f>
        <v>0</v>
      </c>
      <c r="BH123" s="52">
        <f>$AJ$91/'Fixed Data'!$E$11</f>
        <v>0</v>
      </c>
      <c r="BI123" s="52">
        <f>$AJ$91/'Fixed Data'!$E$11</f>
        <v>0</v>
      </c>
      <c r="BJ123" s="52">
        <f>$AJ$91/'Fixed Data'!$E$11</f>
        <v>0</v>
      </c>
      <c r="BK123" s="52">
        <f>$AJ$91/'Fixed Data'!$E$11</f>
        <v>0</v>
      </c>
      <c r="BL123" s="52">
        <f>$AJ$91/'Fixed Data'!$E$11</f>
        <v>0</v>
      </c>
      <c r="BM123" s="52">
        <f>$AJ$91/'Fixed Data'!$E$11</f>
        <v>0</v>
      </c>
      <c r="BN123" s="52">
        <f>$AJ$91/'Fixed Data'!$E$11</f>
        <v>0</v>
      </c>
      <c r="BO123" s="52">
        <f>$AJ$91/'Fixed Data'!$E$11</f>
        <v>0</v>
      </c>
      <c r="BP123" s="52">
        <f>$AJ$91/'Fixed Data'!$E$11</f>
        <v>0</v>
      </c>
      <c r="BQ123" s="52">
        <f>$AJ$91/'Fixed Data'!$E$11</f>
        <v>0</v>
      </c>
      <c r="BR123" s="52">
        <f>$AJ$91/'Fixed Data'!$E$11</f>
        <v>0</v>
      </c>
      <c r="BS123" s="52">
        <f>$AJ$91/'Fixed Data'!$E$11</f>
        <v>0</v>
      </c>
      <c r="BT123" s="52">
        <f>$AJ$91/'Fixed Data'!$E$11</f>
        <v>0</v>
      </c>
      <c r="BU123" s="52">
        <f>$AJ$91/'Fixed Data'!$E$11</f>
        <v>0</v>
      </c>
      <c r="BV123" s="52">
        <f>$AJ$91/'Fixed Data'!$E$11</f>
        <v>0</v>
      </c>
      <c r="BW123" s="52">
        <f>$AJ$91/'Fixed Data'!$E$11</f>
        <v>0</v>
      </c>
      <c r="BX123" s="52">
        <f>$AJ$91/'Fixed Data'!$E$11</f>
        <v>0</v>
      </c>
      <c r="BY123" s="52">
        <f>$AJ$91/'Fixed Data'!$E$11</f>
        <v>0</v>
      </c>
      <c r="BZ123" s="52">
        <f>$AJ$91/'Fixed Data'!$E$11</f>
        <v>0</v>
      </c>
      <c r="CA123" s="52">
        <f>$AJ$91/'Fixed Data'!$E$11</f>
        <v>0</v>
      </c>
      <c r="CB123" s="52">
        <f>$AJ$91/'Fixed Data'!$E$11</f>
        <v>0</v>
      </c>
      <c r="CC123" s="52">
        <f>$AJ$91/'Fixed Data'!$E$11</f>
        <v>0</v>
      </c>
      <c r="CD123" s="181"/>
      <c r="CE123" s="181"/>
      <c r="CF123" s="181"/>
      <c r="CG123" s="181"/>
      <c r="CH123" s="181"/>
    </row>
    <row r="124" spans="1:86" ht="15" hidden="1" customHeight="1" outlineLevel="1">
      <c r="A124" s="17"/>
      <c r="B124" s="6" t="s">
        <v>474</v>
      </c>
      <c r="C124" s="18" t="s">
        <v>475</v>
      </c>
      <c r="D124" s="6" t="s">
        <v>396</v>
      </c>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52">
        <f>$AK$91/'Fixed Data'!$E$11</f>
        <v>0</v>
      </c>
      <c r="AM124" s="52">
        <f>$AK$91/'Fixed Data'!$E$11</f>
        <v>0</v>
      </c>
      <c r="AN124" s="52">
        <f>$AK$91/'Fixed Data'!$E$11</f>
        <v>0</v>
      </c>
      <c r="AO124" s="52">
        <f>$AK$91/'Fixed Data'!$E$11</f>
        <v>0</v>
      </c>
      <c r="AP124" s="52">
        <f>$AK$91/'Fixed Data'!$E$11</f>
        <v>0</v>
      </c>
      <c r="AQ124" s="52">
        <f>$AK$91/'Fixed Data'!$E$11</f>
        <v>0</v>
      </c>
      <c r="AR124" s="52">
        <f>$AK$91/'Fixed Data'!$E$11</f>
        <v>0</v>
      </c>
      <c r="AS124" s="52">
        <f>$AK$91/'Fixed Data'!$E$11</f>
        <v>0</v>
      </c>
      <c r="AT124" s="52">
        <f>$AK$91/'Fixed Data'!$E$11</f>
        <v>0</v>
      </c>
      <c r="AU124" s="52">
        <f>$AK$91/'Fixed Data'!$E$11</f>
        <v>0</v>
      </c>
      <c r="AV124" s="52">
        <f>$AK$91/'Fixed Data'!$E$11</f>
        <v>0</v>
      </c>
      <c r="AW124" s="52">
        <f>$AK$91/'Fixed Data'!$E$11</f>
        <v>0</v>
      </c>
      <c r="AX124" s="52">
        <f>$AK$91/'Fixed Data'!$E$11</f>
        <v>0</v>
      </c>
      <c r="AY124" s="52">
        <f>$AK$91/'Fixed Data'!$E$11</f>
        <v>0</v>
      </c>
      <c r="AZ124" s="52">
        <f>$AK$91/'Fixed Data'!$E$11</f>
        <v>0</v>
      </c>
      <c r="BA124" s="52">
        <f>$AK$91/'Fixed Data'!$E$11</f>
        <v>0</v>
      </c>
      <c r="BB124" s="52">
        <f>$AK$91/'Fixed Data'!$E$11</f>
        <v>0</v>
      </c>
      <c r="BC124" s="52">
        <f>$AK$91/'Fixed Data'!$E$11</f>
        <v>0</v>
      </c>
      <c r="BD124" s="52">
        <f>$AK$91/'Fixed Data'!$E$11</f>
        <v>0</v>
      </c>
      <c r="BE124" s="52">
        <f>$AK$91/'Fixed Data'!$E$11</f>
        <v>0</v>
      </c>
      <c r="BF124" s="52">
        <f>$AK$91/'Fixed Data'!$E$11</f>
        <v>0</v>
      </c>
      <c r="BG124" s="52">
        <f>$AK$91/'Fixed Data'!$E$11</f>
        <v>0</v>
      </c>
      <c r="BH124" s="52">
        <f>$AK$91/'Fixed Data'!$E$11</f>
        <v>0</v>
      </c>
      <c r="BI124" s="52">
        <f>$AK$91/'Fixed Data'!$E$11</f>
        <v>0</v>
      </c>
      <c r="BJ124" s="52">
        <f>$AK$91/'Fixed Data'!$E$11</f>
        <v>0</v>
      </c>
      <c r="BK124" s="52">
        <f>$AK$91/'Fixed Data'!$E$11</f>
        <v>0</v>
      </c>
      <c r="BL124" s="52">
        <f>$AK$91/'Fixed Data'!$E$11</f>
        <v>0</v>
      </c>
      <c r="BM124" s="52">
        <f>$AK$91/'Fixed Data'!$E$11</f>
        <v>0</v>
      </c>
      <c r="BN124" s="52">
        <f>$AK$91/'Fixed Data'!$E$11</f>
        <v>0</v>
      </c>
      <c r="BO124" s="52">
        <f>$AK$91/'Fixed Data'!$E$11</f>
        <v>0</v>
      </c>
      <c r="BP124" s="52">
        <f>$AK$91/'Fixed Data'!$E$11</f>
        <v>0</v>
      </c>
      <c r="BQ124" s="52">
        <f>$AK$91/'Fixed Data'!$E$11</f>
        <v>0</v>
      </c>
      <c r="BR124" s="52">
        <f>$AK$91/'Fixed Data'!$E$11</f>
        <v>0</v>
      </c>
      <c r="BS124" s="52">
        <f>$AK$91/'Fixed Data'!$E$11</f>
        <v>0</v>
      </c>
      <c r="BT124" s="52">
        <f>$AK$91/'Fixed Data'!$E$11</f>
        <v>0</v>
      </c>
      <c r="BU124" s="52">
        <f>$AK$91/'Fixed Data'!$E$11</f>
        <v>0</v>
      </c>
      <c r="BV124" s="52">
        <f>$AK$91/'Fixed Data'!$E$11</f>
        <v>0</v>
      </c>
      <c r="BW124" s="52">
        <f>$AK$91/'Fixed Data'!$E$11</f>
        <v>0</v>
      </c>
      <c r="BX124" s="52">
        <f>$AK$91/'Fixed Data'!$E$11</f>
        <v>0</v>
      </c>
      <c r="BY124" s="52">
        <f>$AK$91/'Fixed Data'!$E$11</f>
        <v>0</v>
      </c>
      <c r="BZ124" s="52">
        <f>$AK$91/'Fixed Data'!$E$11</f>
        <v>0</v>
      </c>
      <c r="CA124" s="52">
        <f>$AK$91/'Fixed Data'!$E$11</f>
        <v>0</v>
      </c>
      <c r="CB124" s="52">
        <f>$AK$91/'Fixed Data'!$E$11</f>
        <v>0</v>
      </c>
      <c r="CC124" s="52">
        <f>$AK$91/'Fixed Data'!$E$11</f>
        <v>0</v>
      </c>
      <c r="CD124" s="52">
        <f>$AK$91/'Fixed Data'!$E$11</f>
        <v>0</v>
      </c>
      <c r="CE124" s="181"/>
      <c r="CF124" s="181"/>
      <c r="CG124" s="181"/>
      <c r="CH124" s="181"/>
    </row>
    <row r="125" spans="1:86" ht="15" hidden="1" customHeight="1" outlineLevel="1">
      <c r="A125" s="17"/>
      <c r="B125" s="6" t="s">
        <v>476</v>
      </c>
      <c r="C125" s="18" t="s">
        <v>477</v>
      </c>
      <c r="D125" s="6" t="s">
        <v>396</v>
      </c>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52">
        <f>$AL$91/'Fixed Data'!$E$11</f>
        <v>0</v>
      </c>
      <c r="AN125" s="52">
        <f>$AL$91/'Fixed Data'!$E$11</f>
        <v>0</v>
      </c>
      <c r="AO125" s="52">
        <f>$AL$91/'Fixed Data'!$E$11</f>
        <v>0</v>
      </c>
      <c r="AP125" s="52">
        <f>$AL$91/'Fixed Data'!$E$11</f>
        <v>0</v>
      </c>
      <c r="AQ125" s="52">
        <f>$AL$91/'Fixed Data'!$E$11</f>
        <v>0</v>
      </c>
      <c r="AR125" s="52">
        <f>$AL$91/'Fixed Data'!$E$11</f>
        <v>0</v>
      </c>
      <c r="AS125" s="52">
        <f>$AL$91/'Fixed Data'!$E$11</f>
        <v>0</v>
      </c>
      <c r="AT125" s="52">
        <f>$AL$91/'Fixed Data'!$E$11</f>
        <v>0</v>
      </c>
      <c r="AU125" s="52">
        <f>$AL$91/'Fixed Data'!$E$11</f>
        <v>0</v>
      </c>
      <c r="AV125" s="52">
        <f>$AL$91/'Fixed Data'!$E$11</f>
        <v>0</v>
      </c>
      <c r="AW125" s="52">
        <f>$AL$91/'Fixed Data'!$E$11</f>
        <v>0</v>
      </c>
      <c r="AX125" s="52">
        <f>$AL$91/'Fixed Data'!$E$11</f>
        <v>0</v>
      </c>
      <c r="AY125" s="52">
        <f>$AL$91/'Fixed Data'!$E$11</f>
        <v>0</v>
      </c>
      <c r="AZ125" s="52">
        <f>$AL$91/'Fixed Data'!$E$11</f>
        <v>0</v>
      </c>
      <c r="BA125" s="52">
        <f>$AL$91/'Fixed Data'!$E$11</f>
        <v>0</v>
      </c>
      <c r="BB125" s="52">
        <f>$AL$91/'Fixed Data'!$E$11</f>
        <v>0</v>
      </c>
      <c r="BC125" s="52">
        <f>$AL$91/'Fixed Data'!$E$11</f>
        <v>0</v>
      </c>
      <c r="BD125" s="52">
        <f>$AL$91/'Fixed Data'!$E$11</f>
        <v>0</v>
      </c>
      <c r="BE125" s="52">
        <f>$AL$91/'Fixed Data'!$E$11</f>
        <v>0</v>
      </c>
      <c r="BF125" s="52">
        <f>$AL$91/'Fixed Data'!$E$11</f>
        <v>0</v>
      </c>
      <c r="BG125" s="52">
        <f>$AL$91/'Fixed Data'!$E$11</f>
        <v>0</v>
      </c>
      <c r="BH125" s="52">
        <f>$AL$91/'Fixed Data'!$E$11</f>
        <v>0</v>
      </c>
      <c r="BI125" s="52">
        <f>$AL$91/'Fixed Data'!$E$11</f>
        <v>0</v>
      </c>
      <c r="BJ125" s="52">
        <f>$AL$91/'Fixed Data'!$E$11</f>
        <v>0</v>
      </c>
      <c r="BK125" s="52">
        <f>$AL$91/'Fixed Data'!$E$11</f>
        <v>0</v>
      </c>
      <c r="BL125" s="52">
        <f>$AL$91/'Fixed Data'!$E$11</f>
        <v>0</v>
      </c>
      <c r="BM125" s="52">
        <f>$AL$91/'Fixed Data'!$E$11</f>
        <v>0</v>
      </c>
      <c r="BN125" s="52">
        <f>$AL$91/'Fixed Data'!$E$11</f>
        <v>0</v>
      </c>
      <c r="BO125" s="52">
        <f>$AL$91/'Fixed Data'!$E$11</f>
        <v>0</v>
      </c>
      <c r="BP125" s="52">
        <f>$AL$91/'Fixed Data'!$E$11</f>
        <v>0</v>
      </c>
      <c r="BQ125" s="52">
        <f>$AL$91/'Fixed Data'!$E$11</f>
        <v>0</v>
      </c>
      <c r="BR125" s="52">
        <f>$AL$91/'Fixed Data'!$E$11</f>
        <v>0</v>
      </c>
      <c r="BS125" s="52">
        <f>$AL$91/'Fixed Data'!$E$11</f>
        <v>0</v>
      </c>
      <c r="BT125" s="52">
        <f>$AL$91/'Fixed Data'!$E$11</f>
        <v>0</v>
      </c>
      <c r="BU125" s="52">
        <f>$AL$91/'Fixed Data'!$E$11</f>
        <v>0</v>
      </c>
      <c r="BV125" s="52">
        <f>$AL$91/'Fixed Data'!$E$11</f>
        <v>0</v>
      </c>
      <c r="BW125" s="52">
        <f>$AL$91/'Fixed Data'!$E$11</f>
        <v>0</v>
      </c>
      <c r="BX125" s="52">
        <f>$AL$91/'Fixed Data'!$E$11</f>
        <v>0</v>
      </c>
      <c r="BY125" s="52">
        <f>$AL$91/'Fixed Data'!$E$11</f>
        <v>0</v>
      </c>
      <c r="BZ125" s="52">
        <f>$AL$91/'Fixed Data'!$E$11</f>
        <v>0</v>
      </c>
      <c r="CA125" s="52">
        <f>$AL$91/'Fixed Data'!$E$11</f>
        <v>0</v>
      </c>
      <c r="CB125" s="52">
        <f>$AL$91/'Fixed Data'!$E$11</f>
        <v>0</v>
      </c>
      <c r="CC125" s="52">
        <f>$AL$91/'Fixed Data'!$E$11</f>
        <v>0</v>
      </c>
      <c r="CD125" s="52">
        <f>$AL$91/'Fixed Data'!$E$11</f>
        <v>0</v>
      </c>
      <c r="CE125" s="52">
        <f>$AL$91/'Fixed Data'!$E$11</f>
        <v>0</v>
      </c>
      <c r="CF125" s="181"/>
      <c r="CG125" s="181"/>
      <c r="CH125" s="181"/>
    </row>
    <row r="126" spans="1:86" ht="15" hidden="1" customHeight="1" outlineLevel="1">
      <c r="A126" s="17"/>
      <c r="B126" s="6" t="s">
        <v>478</v>
      </c>
      <c r="C126" s="18" t="s">
        <v>479</v>
      </c>
      <c r="D126" s="6" t="s">
        <v>396</v>
      </c>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52">
        <f>$AM$91/'Fixed Data'!$E$11</f>
        <v>0</v>
      </c>
      <c r="AO126" s="52">
        <f>$AM$91/'Fixed Data'!$E$11</f>
        <v>0</v>
      </c>
      <c r="AP126" s="52">
        <f>$AM$91/'Fixed Data'!$E$11</f>
        <v>0</v>
      </c>
      <c r="AQ126" s="52">
        <f>$AM$91/'Fixed Data'!$E$11</f>
        <v>0</v>
      </c>
      <c r="AR126" s="52">
        <f>$AM$91/'Fixed Data'!$E$11</f>
        <v>0</v>
      </c>
      <c r="AS126" s="52">
        <f>$AM$91/'Fixed Data'!$E$11</f>
        <v>0</v>
      </c>
      <c r="AT126" s="52">
        <f>$AM$91/'Fixed Data'!$E$11</f>
        <v>0</v>
      </c>
      <c r="AU126" s="52">
        <f>$AM$91/'Fixed Data'!$E$11</f>
        <v>0</v>
      </c>
      <c r="AV126" s="52">
        <f>$AM$91/'Fixed Data'!$E$11</f>
        <v>0</v>
      </c>
      <c r="AW126" s="52">
        <f>$AM$91/'Fixed Data'!$E$11</f>
        <v>0</v>
      </c>
      <c r="AX126" s="52">
        <f>$AM$91/'Fixed Data'!$E$11</f>
        <v>0</v>
      </c>
      <c r="AY126" s="52">
        <f>$AM$91/'Fixed Data'!$E$11</f>
        <v>0</v>
      </c>
      <c r="AZ126" s="52">
        <f>$AM$91/'Fixed Data'!$E$11</f>
        <v>0</v>
      </c>
      <c r="BA126" s="52">
        <f>$AM$91/'Fixed Data'!$E$11</f>
        <v>0</v>
      </c>
      <c r="BB126" s="52">
        <f>$AM$91/'Fixed Data'!$E$11</f>
        <v>0</v>
      </c>
      <c r="BC126" s="52">
        <f>$AM$91/'Fixed Data'!$E$11</f>
        <v>0</v>
      </c>
      <c r="BD126" s="52">
        <f>$AM$91/'Fixed Data'!$E$11</f>
        <v>0</v>
      </c>
      <c r="BE126" s="52">
        <f>$AM$91/'Fixed Data'!$E$11</f>
        <v>0</v>
      </c>
      <c r="BF126" s="52">
        <f>$AM$91/'Fixed Data'!$E$11</f>
        <v>0</v>
      </c>
      <c r="BG126" s="52">
        <f>$AM$91/'Fixed Data'!$E$11</f>
        <v>0</v>
      </c>
      <c r="BH126" s="52">
        <f>$AM$91/'Fixed Data'!$E$11</f>
        <v>0</v>
      </c>
      <c r="BI126" s="52">
        <f>$AM$91/'Fixed Data'!$E$11</f>
        <v>0</v>
      </c>
      <c r="BJ126" s="52">
        <f>$AM$91/'Fixed Data'!$E$11</f>
        <v>0</v>
      </c>
      <c r="BK126" s="52">
        <f>$AM$91/'Fixed Data'!$E$11</f>
        <v>0</v>
      </c>
      <c r="BL126" s="52">
        <f>$AM$91/'Fixed Data'!$E$11</f>
        <v>0</v>
      </c>
      <c r="BM126" s="52">
        <f>$AM$91/'Fixed Data'!$E$11</f>
        <v>0</v>
      </c>
      <c r="BN126" s="52">
        <f>$AM$91/'Fixed Data'!$E$11</f>
        <v>0</v>
      </c>
      <c r="BO126" s="52">
        <f>$AM$91/'Fixed Data'!$E$11</f>
        <v>0</v>
      </c>
      <c r="BP126" s="52">
        <f>$AM$91/'Fixed Data'!$E$11</f>
        <v>0</v>
      </c>
      <c r="BQ126" s="52">
        <f>$AM$91/'Fixed Data'!$E$11</f>
        <v>0</v>
      </c>
      <c r="BR126" s="52">
        <f>$AM$91/'Fixed Data'!$E$11</f>
        <v>0</v>
      </c>
      <c r="BS126" s="52">
        <f>$AM$91/'Fixed Data'!$E$11</f>
        <v>0</v>
      </c>
      <c r="BT126" s="52">
        <f>$AM$91/'Fixed Data'!$E$11</f>
        <v>0</v>
      </c>
      <c r="BU126" s="52">
        <f>$AM$91/'Fixed Data'!$E$11</f>
        <v>0</v>
      </c>
      <c r="BV126" s="52">
        <f>$AM$91/'Fixed Data'!$E$11</f>
        <v>0</v>
      </c>
      <c r="BW126" s="52">
        <f>$AM$91/'Fixed Data'!$E$11</f>
        <v>0</v>
      </c>
      <c r="BX126" s="52">
        <f>$AM$91/'Fixed Data'!$E$11</f>
        <v>0</v>
      </c>
      <c r="BY126" s="52">
        <f>$AM$91/'Fixed Data'!$E$11</f>
        <v>0</v>
      </c>
      <c r="BZ126" s="52">
        <f>$AM$91/'Fixed Data'!$E$11</f>
        <v>0</v>
      </c>
      <c r="CA126" s="52">
        <f>$AM$91/'Fixed Data'!$E$11</f>
        <v>0</v>
      </c>
      <c r="CB126" s="52">
        <f>$AM$91/'Fixed Data'!$E$11</f>
        <v>0</v>
      </c>
      <c r="CC126" s="52">
        <f>$AM$91/'Fixed Data'!$E$11</f>
        <v>0</v>
      </c>
      <c r="CD126" s="52">
        <f>$AM$91/'Fixed Data'!$E$11</f>
        <v>0</v>
      </c>
      <c r="CE126" s="52">
        <f>$AM$91/'Fixed Data'!$E$11</f>
        <v>0</v>
      </c>
      <c r="CF126" s="52">
        <f>$AM$91/'Fixed Data'!$E$11</f>
        <v>0</v>
      </c>
      <c r="CG126" s="181"/>
      <c r="CH126" s="181"/>
    </row>
    <row r="127" spans="1:86" ht="15" hidden="1" customHeight="1" outlineLevel="1">
      <c r="A127" s="17"/>
      <c r="B127" s="6" t="s">
        <v>480</v>
      </c>
      <c r="C127" s="18" t="s">
        <v>481</v>
      </c>
      <c r="D127" s="6" t="s">
        <v>396</v>
      </c>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52">
        <f>$AN$91/'Fixed Data'!$E$11</f>
        <v>0</v>
      </c>
      <c r="AP127" s="52">
        <f>$AN$91/'Fixed Data'!$E$11</f>
        <v>0</v>
      </c>
      <c r="AQ127" s="52">
        <f>$AN$91/'Fixed Data'!$E$11</f>
        <v>0</v>
      </c>
      <c r="AR127" s="52">
        <f>$AN$91/'Fixed Data'!$E$11</f>
        <v>0</v>
      </c>
      <c r="AS127" s="52">
        <f>$AN$91/'Fixed Data'!$E$11</f>
        <v>0</v>
      </c>
      <c r="AT127" s="52">
        <f>$AN$91/'Fixed Data'!$E$11</f>
        <v>0</v>
      </c>
      <c r="AU127" s="52">
        <f>$AN$91/'Fixed Data'!$E$11</f>
        <v>0</v>
      </c>
      <c r="AV127" s="52">
        <f>$AN$91/'Fixed Data'!$E$11</f>
        <v>0</v>
      </c>
      <c r="AW127" s="52">
        <f>$AN$91/'Fixed Data'!$E$11</f>
        <v>0</v>
      </c>
      <c r="AX127" s="52">
        <f>$AN$91/'Fixed Data'!$E$11</f>
        <v>0</v>
      </c>
      <c r="AY127" s="52">
        <f>$AN$91/'Fixed Data'!$E$11</f>
        <v>0</v>
      </c>
      <c r="AZ127" s="52">
        <f>$AN$91/'Fixed Data'!$E$11</f>
        <v>0</v>
      </c>
      <c r="BA127" s="52">
        <f>$AN$91/'Fixed Data'!$E$11</f>
        <v>0</v>
      </c>
      <c r="BB127" s="52">
        <f>$AN$91/'Fixed Data'!$E$11</f>
        <v>0</v>
      </c>
      <c r="BC127" s="52">
        <f>$AN$91/'Fixed Data'!$E$11</f>
        <v>0</v>
      </c>
      <c r="BD127" s="52">
        <f>$AN$91/'Fixed Data'!$E$11</f>
        <v>0</v>
      </c>
      <c r="BE127" s="52">
        <f>$AN$91/'Fixed Data'!$E$11</f>
        <v>0</v>
      </c>
      <c r="BF127" s="52">
        <f>$AN$91/'Fixed Data'!$E$11</f>
        <v>0</v>
      </c>
      <c r="BG127" s="52">
        <f>$AN$91/'Fixed Data'!$E$11</f>
        <v>0</v>
      </c>
      <c r="BH127" s="52">
        <f>$AN$91/'Fixed Data'!$E$11</f>
        <v>0</v>
      </c>
      <c r="BI127" s="52">
        <f>$AN$91/'Fixed Data'!$E$11</f>
        <v>0</v>
      </c>
      <c r="BJ127" s="52">
        <f>$AN$91/'Fixed Data'!$E$11</f>
        <v>0</v>
      </c>
      <c r="BK127" s="52">
        <f>$AN$91/'Fixed Data'!$E$11</f>
        <v>0</v>
      </c>
      <c r="BL127" s="52">
        <f>$AN$91/'Fixed Data'!$E$11</f>
        <v>0</v>
      </c>
      <c r="BM127" s="52">
        <f>$AN$91/'Fixed Data'!$E$11</f>
        <v>0</v>
      </c>
      <c r="BN127" s="52">
        <f>$AN$91/'Fixed Data'!$E$11</f>
        <v>0</v>
      </c>
      <c r="BO127" s="52">
        <f>$AN$91/'Fixed Data'!$E$11</f>
        <v>0</v>
      </c>
      <c r="BP127" s="52">
        <f>$AN$91/'Fixed Data'!$E$11</f>
        <v>0</v>
      </c>
      <c r="BQ127" s="52">
        <f>$AN$91/'Fixed Data'!$E$11</f>
        <v>0</v>
      </c>
      <c r="BR127" s="52">
        <f>$AN$91/'Fixed Data'!$E$11</f>
        <v>0</v>
      </c>
      <c r="BS127" s="52">
        <f>$AN$91/'Fixed Data'!$E$11</f>
        <v>0</v>
      </c>
      <c r="BT127" s="52">
        <f>$AN$91/'Fixed Data'!$E$11</f>
        <v>0</v>
      </c>
      <c r="BU127" s="52">
        <f>$AN$91/'Fixed Data'!$E$11</f>
        <v>0</v>
      </c>
      <c r="BV127" s="52">
        <f>$AN$91/'Fixed Data'!$E$11</f>
        <v>0</v>
      </c>
      <c r="BW127" s="52">
        <f>$AN$91/'Fixed Data'!$E$11</f>
        <v>0</v>
      </c>
      <c r="BX127" s="52">
        <f>$AN$91/'Fixed Data'!$E$11</f>
        <v>0</v>
      </c>
      <c r="BY127" s="52">
        <f>$AN$91/'Fixed Data'!$E$11</f>
        <v>0</v>
      </c>
      <c r="BZ127" s="52">
        <f>$AN$91/'Fixed Data'!$E$11</f>
        <v>0</v>
      </c>
      <c r="CA127" s="52">
        <f>$AN$91/'Fixed Data'!$E$11</f>
        <v>0</v>
      </c>
      <c r="CB127" s="52">
        <f>$AN$91/'Fixed Data'!$E$11</f>
        <v>0</v>
      </c>
      <c r="CC127" s="52">
        <f>$AN$91/'Fixed Data'!$E$11</f>
        <v>0</v>
      </c>
      <c r="CD127" s="52">
        <f>$AN$91/'Fixed Data'!$E$11</f>
        <v>0</v>
      </c>
      <c r="CE127" s="52">
        <f>$AN$91/'Fixed Data'!$E$11</f>
        <v>0</v>
      </c>
      <c r="CF127" s="52">
        <f>$AN$91/'Fixed Data'!$E$11</f>
        <v>0</v>
      </c>
      <c r="CG127" s="52">
        <f>$AN$91/'Fixed Data'!$E$11</f>
        <v>0</v>
      </c>
      <c r="CH127" s="181"/>
    </row>
    <row r="128" spans="1:86" ht="15" hidden="1" customHeight="1" outlineLevel="1">
      <c r="A128" s="17"/>
      <c r="B128" s="6" t="s">
        <v>482</v>
      </c>
      <c r="C128" s="18" t="s">
        <v>483</v>
      </c>
      <c r="D128" s="6" t="s">
        <v>396</v>
      </c>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52">
        <f>$AO$91/'Fixed Data'!$E$11</f>
        <v>0</v>
      </c>
      <c r="AQ128" s="52">
        <f>$AO$91/'Fixed Data'!$E$11</f>
        <v>0</v>
      </c>
      <c r="AR128" s="52">
        <f>$AO$91/'Fixed Data'!$E$11</f>
        <v>0</v>
      </c>
      <c r="AS128" s="52">
        <f>$AO$91/'Fixed Data'!$E$11</f>
        <v>0</v>
      </c>
      <c r="AT128" s="52">
        <f>$AO$91/'Fixed Data'!$E$11</f>
        <v>0</v>
      </c>
      <c r="AU128" s="52">
        <f>$AO$91/'Fixed Data'!$E$11</f>
        <v>0</v>
      </c>
      <c r="AV128" s="52">
        <f>$AO$91/'Fixed Data'!$E$11</f>
        <v>0</v>
      </c>
      <c r="AW128" s="52">
        <f>$AO$91/'Fixed Data'!$E$11</f>
        <v>0</v>
      </c>
      <c r="AX128" s="52">
        <f>$AO$91/'Fixed Data'!$E$11</f>
        <v>0</v>
      </c>
      <c r="AY128" s="52">
        <f>$AO$91/'Fixed Data'!$E$11</f>
        <v>0</v>
      </c>
      <c r="AZ128" s="52">
        <f>$AO$91/'Fixed Data'!$E$11</f>
        <v>0</v>
      </c>
      <c r="BA128" s="52">
        <f>$AO$91/'Fixed Data'!$E$11</f>
        <v>0</v>
      </c>
      <c r="BB128" s="52">
        <f>$AO$91/'Fixed Data'!$E$11</f>
        <v>0</v>
      </c>
      <c r="BC128" s="52">
        <f>$AO$91/'Fixed Data'!$E$11</f>
        <v>0</v>
      </c>
      <c r="BD128" s="52">
        <f>$AO$91/'Fixed Data'!$E$11</f>
        <v>0</v>
      </c>
      <c r="BE128" s="52">
        <f>$AO$91/'Fixed Data'!$E$11</f>
        <v>0</v>
      </c>
      <c r="BF128" s="52">
        <f>$AO$91/'Fixed Data'!$E$11</f>
        <v>0</v>
      </c>
      <c r="BG128" s="52">
        <f>$AO$91/'Fixed Data'!$E$11</f>
        <v>0</v>
      </c>
      <c r="BH128" s="52">
        <f>$AO$91/'Fixed Data'!$E$11</f>
        <v>0</v>
      </c>
      <c r="BI128" s="52">
        <f>$AO$91/'Fixed Data'!$E$11</f>
        <v>0</v>
      </c>
      <c r="BJ128" s="52">
        <f>$AO$91/'Fixed Data'!$E$11</f>
        <v>0</v>
      </c>
      <c r="BK128" s="52">
        <f>$AO$91/'Fixed Data'!$E$11</f>
        <v>0</v>
      </c>
      <c r="BL128" s="52">
        <f>$AO$91/'Fixed Data'!$E$11</f>
        <v>0</v>
      </c>
      <c r="BM128" s="52">
        <f>$AO$91/'Fixed Data'!$E$11</f>
        <v>0</v>
      </c>
      <c r="BN128" s="52">
        <f>$AO$91/'Fixed Data'!$E$11</f>
        <v>0</v>
      </c>
      <c r="BO128" s="52">
        <f>$AO$91/'Fixed Data'!$E$11</f>
        <v>0</v>
      </c>
      <c r="BP128" s="52">
        <f>$AO$91/'Fixed Data'!$E$11</f>
        <v>0</v>
      </c>
      <c r="BQ128" s="52">
        <f>$AO$91/'Fixed Data'!$E$11</f>
        <v>0</v>
      </c>
      <c r="BR128" s="52">
        <f>$AO$91/'Fixed Data'!$E$11</f>
        <v>0</v>
      </c>
      <c r="BS128" s="52">
        <f>$AO$91/'Fixed Data'!$E$11</f>
        <v>0</v>
      </c>
      <c r="BT128" s="52">
        <f>$AO$91/'Fixed Data'!$E$11</f>
        <v>0</v>
      </c>
      <c r="BU128" s="52">
        <f>$AO$91/'Fixed Data'!$E$11</f>
        <v>0</v>
      </c>
      <c r="BV128" s="52">
        <f>$AO$91/'Fixed Data'!$E$11</f>
        <v>0</v>
      </c>
      <c r="BW128" s="52">
        <f>$AO$91/'Fixed Data'!$E$11</f>
        <v>0</v>
      </c>
      <c r="BX128" s="52">
        <f>$AO$91/'Fixed Data'!$E$11</f>
        <v>0</v>
      </c>
      <c r="BY128" s="52">
        <f>$AO$91/'Fixed Data'!$E$11</f>
        <v>0</v>
      </c>
      <c r="BZ128" s="52">
        <f>$AO$91/'Fixed Data'!$E$11</f>
        <v>0</v>
      </c>
      <c r="CA128" s="52">
        <f>$AO$91/'Fixed Data'!$E$11</f>
        <v>0</v>
      </c>
      <c r="CB128" s="52">
        <f>$AO$91/'Fixed Data'!$E$11</f>
        <v>0</v>
      </c>
      <c r="CC128" s="52">
        <f>$AO$91/'Fixed Data'!$E$11</f>
        <v>0</v>
      </c>
      <c r="CD128" s="52">
        <f>$AO$91/'Fixed Data'!$E$11</f>
        <v>0</v>
      </c>
      <c r="CE128" s="52">
        <f>$AO$91/'Fixed Data'!$E$11</f>
        <v>0</v>
      </c>
      <c r="CF128" s="52">
        <f>$AO$91/'Fixed Data'!$E$11</f>
        <v>0</v>
      </c>
      <c r="CG128" s="52">
        <f>$AO$91/'Fixed Data'!$E$11</f>
        <v>0</v>
      </c>
      <c r="CH128" s="52">
        <f>$AO$91/'Fixed Data'!$E$11</f>
        <v>0</v>
      </c>
    </row>
    <row r="129" spans="1:86" ht="15" hidden="1" customHeight="1" outlineLevel="1">
      <c r="A129" s="17"/>
      <c r="B129" s="6" t="s">
        <v>484</v>
      </c>
      <c r="C129" s="18" t="s">
        <v>485</v>
      </c>
      <c r="D129" s="6" t="s">
        <v>396</v>
      </c>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52">
        <f>$AP$91/'Fixed Data'!$E$11</f>
        <v>0</v>
      </c>
      <c r="AR129" s="52">
        <f>$AP$91/'Fixed Data'!$E$11</f>
        <v>0</v>
      </c>
      <c r="AS129" s="52">
        <f>$AP$91/'Fixed Data'!$E$11</f>
        <v>0</v>
      </c>
      <c r="AT129" s="52">
        <f>$AP$91/'Fixed Data'!$E$11</f>
        <v>0</v>
      </c>
      <c r="AU129" s="52">
        <f>$AP$91/'Fixed Data'!$E$11</f>
        <v>0</v>
      </c>
      <c r="AV129" s="52">
        <f>$AP$91/'Fixed Data'!$E$11</f>
        <v>0</v>
      </c>
      <c r="AW129" s="52">
        <f>$AP$91/'Fixed Data'!$E$11</f>
        <v>0</v>
      </c>
      <c r="AX129" s="52">
        <f>$AP$91/'Fixed Data'!$E$11</f>
        <v>0</v>
      </c>
      <c r="AY129" s="52">
        <f>$AP$91/'Fixed Data'!$E$11</f>
        <v>0</v>
      </c>
      <c r="AZ129" s="52">
        <f>$AP$91/'Fixed Data'!$E$11</f>
        <v>0</v>
      </c>
      <c r="BA129" s="52">
        <f>$AP$91/'Fixed Data'!$E$11</f>
        <v>0</v>
      </c>
      <c r="BB129" s="52">
        <f>$AP$91/'Fixed Data'!$E$11</f>
        <v>0</v>
      </c>
      <c r="BC129" s="52">
        <f>$AP$91/'Fixed Data'!$E$11</f>
        <v>0</v>
      </c>
      <c r="BD129" s="52">
        <f>$AP$91/'Fixed Data'!$E$11</f>
        <v>0</v>
      </c>
      <c r="BE129" s="52">
        <f>$AP$91/'Fixed Data'!$E$11</f>
        <v>0</v>
      </c>
      <c r="BF129" s="52">
        <f>$AP$91/'Fixed Data'!$E$11</f>
        <v>0</v>
      </c>
      <c r="BG129" s="52">
        <f>$AP$91/'Fixed Data'!$E$11</f>
        <v>0</v>
      </c>
      <c r="BH129" s="52">
        <f>$AP$91/'Fixed Data'!$E$11</f>
        <v>0</v>
      </c>
      <c r="BI129" s="52">
        <f>$AP$91/'Fixed Data'!$E$11</f>
        <v>0</v>
      </c>
      <c r="BJ129" s="52">
        <f>$AP$91/'Fixed Data'!$E$11</f>
        <v>0</v>
      </c>
      <c r="BK129" s="52">
        <f>$AP$91/'Fixed Data'!$E$11</f>
        <v>0</v>
      </c>
      <c r="BL129" s="52">
        <f>$AP$91/'Fixed Data'!$E$11</f>
        <v>0</v>
      </c>
      <c r="BM129" s="52">
        <f>$AP$91/'Fixed Data'!$E$11</f>
        <v>0</v>
      </c>
      <c r="BN129" s="52">
        <f>$AP$91/'Fixed Data'!$E$11</f>
        <v>0</v>
      </c>
      <c r="BO129" s="52">
        <f>$AP$91/'Fixed Data'!$E$11</f>
        <v>0</v>
      </c>
      <c r="BP129" s="52">
        <f>$AP$91/'Fixed Data'!$E$11</f>
        <v>0</v>
      </c>
      <c r="BQ129" s="52">
        <f>$AP$91/'Fixed Data'!$E$11</f>
        <v>0</v>
      </c>
      <c r="BR129" s="52">
        <f>$AP$91/'Fixed Data'!$E$11</f>
        <v>0</v>
      </c>
      <c r="BS129" s="52">
        <f>$AP$91/'Fixed Data'!$E$11</f>
        <v>0</v>
      </c>
      <c r="BT129" s="52">
        <f>$AP$91/'Fixed Data'!$E$11</f>
        <v>0</v>
      </c>
      <c r="BU129" s="52">
        <f>$AP$91/'Fixed Data'!$E$11</f>
        <v>0</v>
      </c>
      <c r="BV129" s="52">
        <f>$AP$91/'Fixed Data'!$E$11</f>
        <v>0</v>
      </c>
      <c r="BW129" s="52">
        <f>$AP$91/'Fixed Data'!$E$11</f>
        <v>0</v>
      </c>
      <c r="BX129" s="52">
        <f>$AP$91/'Fixed Data'!$E$11</f>
        <v>0</v>
      </c>
      <c r="BY129" s="52">
        <f>$AP$91/'Fixed Data'!$E$11</f>
        <v>0</v>
      </c>
      <c r="BZ129" s="52">
        <f>$AP$91/'Fixed Data'!$E$11</f>
        <v>0</v>
      </c>
      <c r="CA129" s="52">
        <f>$AP$91/'Fixed Data'!$E$11</f>
        <v>0</v>
      </c>
      <c r="CB129" s="52">
        <f>$AP$91/'Fixed Data'!$E$11</f>
        <v>0</v>
      </c>
      <c r="CC129" s="52">
        <f>$AP$91/'Fixed Data'!$E$11</f>
        <v>0</v>
      </c>
      <c r="CD129" s="52">
        <f>$AP$91/'Fixed Data'!$E$11</f>
        <v>0</v>
      </c>
      <c r="CE129" s="52">
        <f>$AP$91/'Fixed Data'!$E$11</f>
        <v>0</v>
      </c>
      <c r="CF129" s="52">
        <f>$AP$91/'Fixed Data'!$E$11</f>
        <v>0</v>
      </c>
      <c r="CG129" s="52">
        <f>$AP$91/'Fixed Data'!$E$11</f>
        <v>0</v>
      </c>
      <c r="CH129" s="52">
        <f>$AP$91/'Fixed Data'!$E$11</f>
        <v>0</v>
      </c>
    </row>
    <row r="130" spans="1:86" ht="15" hidden="1" customHeight="1" outlineLevel="1">
      <c r="A130" s="17"/>
      <c r="B130" s="6" t="s">
        <v>486</v>
      </c>
      <c r="C130" s="18" t="s">
        <v>487</v>
      </c>
      <c r="D130" s="6" t="s">
        <v>396</v>
      </c>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52">
        <f>$AQ$91/'Fixed Data'!$E$11</f>
        <v>0</v>
      </c>
      <c r="AS130" s="52">
        <f>$AQ$91/'Fixed Data'!$E$11</f>
        <v>0</v>
      </c>
      <c r="AT130" s="52">
        <f>$AQ$91/'Fixed Data'!$E$11</f>
        <v>0</v>
      </c>
      <c r="AU130" s="52">
        <f>$AQ$91/'Fixed Data'!$E$11</f>
        <v>0</v>
      </c>
      <c r="AV130" s="52">
        <f>$AQ$91/'Fixed Data'!$E$11</f>
        <v>0</v>
      </c>
      <c r="AW130" s="52">
        <f>$AQ$91/'Fixed Data'!$E$11</f>
        <v>0</v>
      </c>
      <c r="AX130" s="52">
        <f>$AQ$91/'Fixed Data'!$E$11</f>
        <v>0</v>
      </c>
      <c r="AY130" s="52">
        <f>$AQ$91/'Fixed Data'!$E$11</f>
        <v>0</v>
      </c>
      <c r="AZ130" s="52">
        <f>$AQ$91/'Fixed Data'!$E$11</f>
        <v>0</v>
      </c>
      <c r="BA130" s="52">
        <f>$AQ$91/'Fixed Data'!$E$11</f>
        <v>0</v>
      </c>
      <c r="BB130" s="52">
        <f>$AQ$91/'Fixed Data'!$E$11</f>
        <v>0</v>
      </c>
      <c r="BC130" s="52">
        <f>$AQ$91/'Fixed Data'!$E$11</f>
        <v>0</v>
      </c>
      <c r="BD130" s="52">
        <f>$AQ$91/'Fixed Data'!$E$11</f>
        <v>0</v>
      </c>
      <c r="BE130" s="52">
        <f>$AQ$91/'Fixed Data'!$E$11</f>
        <v>0</v>
      </c>
      <c r="BF130" s="52">
        <f>$AQ$91/'Fixed Data'!$E$11</f>
        <v>0</v>
      </c>
      <c r="BG130" s="52">
        <f>$AQ$91/'Fixed Data'!$E$11</f>
        <v>0</v>
      </c>
      <c r="BH130" s="52">
        <f>$AQ$91/'Fixed Data'!$E$11</f>
        <v>0</v>
      </c>
      <c r="BI130" s="52">
        <f>$AQ$91/'Fixed Data'!$E$11</f>
        <v>0</v>
      </c>
      <c r="BJ130" s="52">
        <f>$AQ$91/'Fixed Data'!$E$11</f>
        <v>0</v>
      </c>
      <c r="BK130" s="52">
        <f>$AQ$91/'Fixed Data'!$E$11</f>
        <v>0</v>
      </c>
      <c r="BL130" s="52">
        <f>$AQ$91/'Fixed Data'!$E$11</f>
        <v>0</v>
      </c>
      <c r="BM130" s="52">
        <f>$AQ$91/'Fixed Data'!$E$11</f>
        <v>0</v>
      </c>
      <c r="BN130" s="52">
        <f>$AQ$91/'Fixed Data'!$E$11</f>
        <v>0</v>
      </c>
      <c r="BO130" s="52">
        <f>$AQ$91/'Fixed Data'!$E$11</f>
        <v>0</v>
      </c>
      <c r="BP130" s="52">
        <f>$AQ$91/'Fixed Data'!$E$11</f>
        <v>0</v>
      </c>
      <c r="BQ130" s="52">
        <f>$AQ$91/'Fixed Data'!$E$11</f>
        <v>0</v>
      </c>
      <c r="BR130" s="52">
        <f>$AQ$91/'Fixed Data'!$E$11</f>
        <v>0</v>
      </c>
      <c r="BS130" s="52">
        <f>$AQ$91/'Fixed Data'!$E$11</f>
        <v>0</v>
      </c>
      <c r="BT130" s="52">
        <f>$AQ$91/'Fixed Data'!$E$11</f>
        <v>0</v>
      </c>
      <c r="BU130" s="52">
        <f>$AQ$91/'Fixed Data'!$E$11</f>
        <v>0</v>
      </c>
      <c r="BV130" s="52">
        <f>$AQ$91/'Fixed Data'!$E$11</f>
        <v>0</v>
      </c>
      <c r="BW130" s="52">
        <f>$AQ$91/'Fixed Data'!$E$11</f>
        <v>0</v>
      </c>
      <c r="BX130" s="52">
        <f>$AQ$91/'Fixed Data'!$E$11</f>
        <v>0</v>
      </c>
      <c r="BY130" s="52">
        <f>$AQ$91/'Fixed Data'!$E$11</f>
        <v>0</v>
      </c>
      <c r="BZ130" s="52">
        <f>$AQ$91/'Fixed Data'!$E$11</f>
        <v>0</v>
      </c>
      <c r="CA130" s="52">
        <f>$AQ$91/'Fixed Data'!$E$11</f>
        <v>0</v>
      </c>
      <c r="CB130" s="52">
        <f>$AQ$91/'Fixed Data'!$E$11</f>
        <v>0</v>
      </c>
      <c r="CC130" s="52">
        <f>$AQ$91/'Fixed Data'!$E$11</f>
        <v>0</v>
      </c>
      <c r="CD130" s="52">
        <f>$AQ$91/'Fixed Data'!$E$11</f>
        <v>0</v>
      </c>
      <c r="CE130" s="52">
        <f>$AQ$91/'Fixed Data'!$E$11</f>
        <v>0</v>
      </c>
      <c r="CF130" s="52">
        <f>$AQ$91/'Fixed Data'!$E$11</f>
        <v>0</v>
      </c>
      <c r="CG130" s="52">
        <f>$AQ$91/'Fixed Data'!$E$11</f>
        <v>0</v>
      </c>
      <c r="CH130" s="52">
        <f>$AQ$91/'Fixed Data'!$E$11</f>
        <v>0</v>
      </c>
    </row>
    <row r="131" spans="1:86" ht="15" hidden="1" customHeight="1" outlineLevel="1">
      <c r="A131" s="17"/>
      <c r="B131" s="6" t="s">
        <v>488</v>
      </c>
      <c r="C131" s="18" t="s">
        <v>489</v>
      </c>
      <c r="D131" s="6" t="s">
        <v>396</v>
      </c>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52">
        <f>$AR$91/'Fixed Data'!$E$11</f>
        <v>0</v>
      </c>
      <c r="AT131" s="52">
        <f>$AR$91/'Fixed Data'!$E$11</f>
        <v>0</v>
      </c>
      <c r="AU131" s="52">
        <f>$AR$91/'Fixed Data'!$E$11</f>
        <v>0</v>
      </c>
      <c r="AV131" s="52">
        <f>$AR$91/'Fixed Data'!$E$11</f>
        <v>0</v>
      </c>
      <c r="AW131" s="52">
        <f>$AR$91/'Fixed Data'!$E$11</f>
        <v>0</v>
      </c>
      <c r="AX131" s="52">
        <f>$AR$91/'Fixed Data'!$E$11</f>
        <v>0</v>
      </c>
      <c r="AY131" s="52">
        <f>$AR$91/'Fixed Data'!$E$11</f>
        <v>0</v>
      </c>
      <c r="AZ131" s="52">
        <f>$AR$91/'Fixed Data'!$E$11</f>
        <v>0</v>
      </c>
      <c r="BA131" s="52">
        <f>$AR$91/'Fixed Data'!$E$11</f>
        <v>0</v>
      </c>
      <c r="BB131" s="52">
        <f>$AR$91/'Fixed Data'!$E$11</f>
        <v>0</v>
      </c>
      <c r="BC131" s="52">
        <f>$AR$91/'Fixed Data'!$E$11</f>
        <v>0</v>
      </c>
      <c r="BD131" s="52">
        <f>$AR$91/'Fixed Data'!$E$11</f>
        <v>0</v>
      </c>
      <c r="BE131" s="52">
        <f>$AR$91/'Fixed Data'!$E$11</f>
        <v>0</v>
      </c>
      <c r="BF131" s="52">
        <f>$AR$91/'Fixed Data'!$E$11</f>
        <v>0</v>
      </c>
      <c r="BG131" s="52">
        <f>$AR$91/'Fixed Data'!$E$11</f>
        <v>0</v>
      </c>
      <c r="BH131" s="52">
        <f>$AR$91/'Fixed Data'!$E$11</f>
        <v>0</v>
      </c>
      <c r="BI131" s="52">
        <f>$AR$91/'Fixed Data'!$E$11</f>
        <v>0</v>
      </c>
      <c r="BJ131" s="52">
        <f>$AR$91/'Fixed Data'!$E$11</f>
        <v>0</v>
      </c>
      <c r="BK131" s="52">
        <f>$AR$91/'Fixed Data'!$E$11</f>
        <v>0</v>
      </c>
      <c r="BL131" s="52">
        <f>$AR$91/'Fixed Data'!$E$11</f>
        <v>0</v>
      </c>
      <c r="BM131" s="52">
        <f>$AR$91/'Fixed Data'!$E$11</f>
        <v>0</v>
      </c>
      <c r="BN131" s="52">
        <f>$AR$91/'Fixed Data'!$E$11</f>
        <v>0</v>
      </c>
      <c r="BO131" s="52">
        <f>$AR$91/'Fixed Data'!$E$11</f>
        <v>0</v>
      </c>
      <c r="BP131" s="52">
        <f>$AR$91/'Fixed Data'!$E$11</f>
        <v>0</v>
      </c>
      <c r="BQ131" s="52">
        <f>$AR$91/'Fixed Data'!$E$11</f>
        <v>0</v>
      </c>
      <c r="BR131" s="52">
        <f>$AR$91/'Fixed Data'!$E$11</f>
        <v>0</v>
      </c>
      <c r="BS131" s="52">
        <f>$AR$91/'Fixed Data'!$E$11</f>
        <v>0</v>
      </c>
      <c r="BT131" s="52">
        <f>$AR$91/'Fixed Data'!$E$11</f>
        <v>0</v>
      </c>
      <c r="BU131" s="52">
        <f>$AR$91/'Fixed Data'!$E$11</f>
        <v>0</v>
      </c>
      <c r="BV131" s="52">
        <f>$AR$91/'Fixed Data'!$E$11</f>
        <v>0</v>
      </c>
      <c r="BW131" s="52">
        <f>$AR$91/'Fixed Data'!$E$11</f>
        <v>0</v>
      </c>
      <c r="BX131" s="52">
        <f>$AR$91/'Fixed Data'!$E$11</f>
        <v>0</v>
      </c>
      <c r="BY131" s="52">
        <f>$AR$91/'Fixed Data'!$E$11</f>
        <v>0</v>
      </c>
      <c r="BZ131" s="52">
        <f>$AR$91/'Fixed Data'!$E$11</f>
        <v>0</v>
      </c>
      <c r="CA131" s="52">
        <f>$AR$91/'Fixed Data'!$E$11</f>
        <v>0</v>
      </c>
      <c r="CB131" s="52">
        <f>$AR$91/'Fixed Data'!$E$11</f>
        <v>0</v>
      </c>
      <c r="CC131" s="52">
        <f>$AR$91/'Fixed Data'!$E$11</f>
        <v>0</v>
      </c>
      <c r="CD131" s="52">
        <f>$AR$91/'Fixed Data'!$E$11</f>
        <v>0</v>
      </c>
      <c r="CE131" s="52">
        <f>$AR$91/'Fixed Data'!$E$11</f>
        <v>0</v>
      </c>
      <c r="CF131" s="52">
        <f>$AR$91/'Fixed Data'!$E$11</f>
        <v>0</v>
      </c>
      <c r="CG131" s="52">
        <f>$AR$91/'Fixed Data'!$E$11</f>
        <v>0</v>
      </c>
      <c r="CH131" s="52">
        <f>$AR$91/'Fixed Data'!$E$11</f>
        <v>0</v>
      </c>
    </row>
    <row r="132" spans="1:86" ht="15" hidden="1" customHeight="1" outlineLevel="1">
      <c r="A132" s="17"/>
      <c r="B132" s="6" t="s">
        <v>490</v>
      </c>
      <c r="C132" s="18" t="s">
        <v>491</v>
      </c>
      <c r="D132" s="6" t="s">
        <v>396</v>
      </c>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52">
        <f>$AS$91/'Fixed Data'!$E$11</f>
        <v>0</v>
      </c>
      <c r="AU132" s="52">
        <f>$AS$91/'Fixed Data'!$E$11</f>
        <v>0</v>
      </c>
      <c r="AV132" s="52">
        <f>$AS$91/'Fixed Data'!$E$11</f>
        <v>0</v>
      </c>
      <c r="AW132" s="52">
        <f>$AS$91/'Fixed Data'!$E$11</f>
        <v>0</v>
      </c>
      <c r="AX132" s="52">
        <f>$AS$91/'Fixed Data'!$E$11</f>
        <v>0</v>
      </c>
      <c r="AY132" s="52">
        <f>$AS$91/'Fixed Data'!$E$11</f>
        <v>0</v>
      </c>
      <c r="AZ132" s="52">
        <f>$AS$91/'Fixed Data'!$E$11</f>
        <v>0</v>
      </c>
      <c r="BA132" s="52">
        <f>$AS$91/'Fixed Data'!$E$11</f>
        <v>0</v>
      </c>
      <c r="BB132" s="52">
        <f>$AS$91/'Fixed Data'!$E$11</f>
        <v>0</v>
      </c>
      <c r="BC132" s="52">
        <f>$AS$91/'Fixed Data'!$E$11</f>
        <v>0</v>
      </c>
      <c r="BD132" s="52">
        <f>$AS$91/'Fixed Data'!$E$11</f>
        <v>0</v>
      </c>
      <c r="BE132" s="52">
        <f>$AS$91/'Fixed Data'!$E$11</f>
        <v>0</v>
      </c>
      <c r="BF132" s="52">
        <f>$AS$91/'Fixed Data'!$E$11</f>
        <v>0</v>
      </c>
      <c r="BG132" s="52">
        <f>$AS$91/'Fixed Data'!$E$11</f>
        <v>0</v>
      </c>
      <c r="BH132" s="52">
        <f>$AS$91/'Fixed Data'!$E$11</f>
        <v>0</v>
      </c>
      <c r="BI132" s="52">
        <f>$AS$91/'Fixed Data'!$E$11</f>
        <v>0</v>
      </c>
      <c r="BJ132" s="52">
        <f>$AS$91/'Fixed Data'!$E$11</f>
        <v>0</v>
      </c>
      <c r="BK132" s="52">
        <f>$AS$91/'Fixed Data'!$E$11</f>
        <v>0</v>
      </c>
      <c r="BL132" s="52">
        <f>$AS$91/'Fixed Data'!$E$11</f>
        <v>0</v>
      </c>
      <c r="BM132" s="52">
        <f>$AS$91/'Fixed Data'!$E$11</f>
        <v>0</v>
      </c>
      <c r="BN132" s="52">
        <f>$AS$91/'Fixed Data'!$E$11</f>
        <v>0</v>
      </c>
      <c r="BO132" s="52">
        <f>$AS$91/'Fixed Data'!$E$11</f>
        <v>0</v>
      </c>
      <c r="BP132" s="52">
        <f>$AS$91/'Fixed Data'!$E$11</f>
        <v>0</v>
      </c>
      <c r="BQ132" s="52">
        <f>$AS$91/'Fixed Data'!$E$11</f>
        <v>0</v>
      </c>
      <c r="BR132" s="52">
        <f>$AS$91/'Fixed Data'!$E$11</f>
        <v>0</v>
      </c>
      <c r="BS132" s="52">
        <f>$AS$91/'Fixed Data'!$E$11</f>
        <v>0</v>
      </c>
      <c r="BT132" s="52">
        <f>$AS$91/'Fixed Data'!$E$11</f>
        <v>0</v>
      </c>
      <c r="BU132" s="52">
        <f>$AS$91/'Fixed Data'!$E$11</f>
        <v>0</v>
      </c>
      <c r="BV132" s="52">
        <f>$AS$91/'Fixed Data'!$E$11</f>
        <v>0</v>
      </c>
      <c r="BW132" s="52">
        <f>$AS$91/'Fixed Data'!$E$11</f>
        <v>0</v>
      </c>
      <c r="BX132" s="52">
        <f>$AS$91/'Fixed Data'!$E$11</f>
        <v>0</v>
      </c>
      <c r="BY132" s="52">
        <f>$AS$91/'Fixed Data'!$E$11</f>
        <v>0</v>
      </c>
      <c r="BZ132" s="52">
        <f>$AS$91/'Fixed Data'!$E$11</f>
        <v>0</v>
      </c>
      <c r="CA132" s="52">
        <f>$AS$91/'Fixed Data'!$E$11</f>
        <v>0</v>
      </c>
      <c r="CB132" s="52">
        <f>$AS$91/'Fixed Data'!$E$11</f>
        <v>0</v>
      </c>
      <c r="CC132" s="52">
        <f>$AS$91/'Fixed Data'!$E$11</f>
        <v>0</v>
      </c>
      <c r="CD132" s="52">
        <f>$AS$91/'Fixed Data'!$E$11</f>
        <v>0</v>
      </c>
      <c r="CE132" s="52">
        <f>$AS$91/'Fixed Data'!$E$11</f>
        <v>0</v>
      </c>
      <c r="CF132" s="52">
        <f>$AS$91/'Fixed Data'!$E$11</f>
        <v>0</v>
      </c>
      <c r="CG132" s="52">
        <f>$AS$91/'Fixed Data'!$E$11</f>
        <v>0</v>
      </c>
      <c r="CH132" s="52">
        <f>$AS$91/'Fixed Data'!$E$11</f>
        <v>0</v>
      </c>
    </row>
    <row r="133" spans="1:86" ht="15" hidden="1" customHeight="1" outlineLevel="1">
      <c r="A133" s="17"/>
      <c r="B133" s="6" t="s">
        <v>492</v>
      </c>
      <c r="C133" s="18" t="s">
        <v>493</v>
      </c>
      <c r="D133" s="6" t="s">
        <v>396</v>
      </c>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52">
        <f>$AT$91/'Fixed Data'!$E$11</f>
        <v>0</v>
      </c>
      <c r="AV133" s="52">
        <f>$AT$91/'Fixed Data'!$E$11</f>
        <v>0</v>
      </c>
      <c r="AW133" s="52">
        <f>$AT$91/'Fixed Data'!$E$11</f>
        <v>0</v>
      </c>
      <c r="AX133" s="52">
        <f>$AT$91/'Fixed Data'!$E$11</f>
        <v>0</v>
      </c>
      <c r="AY133" s="52">
        <f>$AT$91/'Fixed Data'!$E$11</f>
        <v>0</v>
      </c>
      <c r="AZ133" s="52">
        <f>$AT$91/'Fixed Data'!$E$11</f>
        <v>0</v>
      </c>
      <c r="BA133" s="52">
        <f>$AT$91/'Fixed Data'!$E$11</f>
        <v>0</v>
      </c>
      <c r="BB133" s="52">
        <f>$AT$91/'Fixed Data'!$E$11</f>
        <v>0</v>
      </c>
      <c r="BC133" s="52">
        <f>$AT$91/'Fixed Data'!$E$11</f>
        <v>0</v>
      </c>
      <c r="BD133" s="52">
        <f>$AT$91/'Fixed Data'!$E$11</f>
        <v>0</v>
      </c>
      <c r="BE133" s="52">
        <f>$AT$91/'Fixed Data'!$E$11</f>
        <v>0</v>
      </c>
      <c r="BF133" s="52">
        <f>$AT$91/'Fixed Data'!$E$11</f>
        <v>0</v>
      </c>
      <c r="BG133" s="52">
        <f>$AT$91/'Fixed Data'!$E$11</f>
        <v>0</v>
      </c>
      <c r="BH133" s="52">
        <f>$AT$91/'Fixed Data'!$E$11</f>
        <v>0</v>
      </c>
      <c r="BI133" s="52">
        <f>$AT$91/'Fixed Data'!$E$11</f>
        <v>0</v>
      </c>
      <c r="BJ133" s="52">
        <f>$AT$91/'Fixed Data'!$E$11</f>
        <v>0</v>
      </c>
      <c r="BK133" s="52">
        <f>$AT$91/'Fixed Data'!$E$11</f>
        <v>0</v>
      </c>
      <c r="BL133" s="52">
        <f>$AT$91/'Fixed Data'!$E$11</f>
        <v>0</v>
      </c>
      <c r="BM133" s="52">
        <f>$AT$91/'Fixed Data'!$E$11</f>
        <v>0</v>
      </c>
      <c r="BN133" s="52">
        <f>$AT$91/'Fixed Data'!$E$11</f>
        <v>0</v>
      </c>
      <c r="BO133" s="52">
        <f>$AT$91/'Fixed Data'!$E$11</f>
        <v>0</v>
      </c>
      <c r="BP133" s="52">
        <f>$AT$91/'Fixed Data'!$E$11</f>
        <v>0</v>
      </c>
      <c r="BQ133" s="52">
        <f>$AT$91/'Fixed Data'!$E$11</f>
        <v>0</v>
      </c>
      <c r="BR133" s="52">
        <f>$AT$91/'Fixed Data'!$E$11</f>
        <v>0</v>
      </c>
      <c r="BS133" s="52">
        <f>$AT$91/'Fixed Data'!$E$11</f>
        <v>0</v>
      </c>
      <c r="BT133" s="52">
        <f>$AT$91/'Fixed Data'!$E$11</f>
        <v>0</v>
      </c>
      <c r="BU133" s="52">
        <f>$AT$91/'Fixed Data'!$E$11</f>
        <v>0</v>
      </c>
      <c r="BV133" s="52">
        <f>$AT$91/'Fixed Data'!$E$11</f>
        <v>0</v>
      </c>
      <c r="BW133" s="52">
        <f>$AT$91/'Fixed Data'!$E$11</f>
        <v>0</v>
      </c>
      <c r="BX133" s="52">
        <f>$AT$91/'Fixed Data'!$E$11</f>
        <v>0</v>
      </c>
      <c r="BY133" s="52">
        <f>$AT$91/'Fixed Data'!$E$11</f>
        <v>0</v>
      </c>
      <c r="BZ133" s="52">
        <f>$AT$91/'Fixed Data'!$E$11</f>
        <v>0</v>
      </c>
      <c r="CA133" s="52">
        <f>$AT$91/'Fixed Data'!$E$11</f>
        <v>0</v>
      </c>
      <c r="CB133" s="52">
        <f>$AT$91/'Fixed Data'!$E$11</f>
        <v>0</v>
      </c>
      <c r="CC133" s="52">
        <f>$AT$91/'Fixed Data'!$E$11</f>
        <v>0</v>
      </c>
      <c r="CD133" s="52">
        <f>$AT$91/'Fixed Data'!$E$11</f>
        <v>0</v>
      </c>
      <c r="CE133" s="52">
        <f>$AT$91/'Fixed Data'!$E$11</f>
        <v>0</v>
      </c>
      <c r="CF133" s="52">
        <f>$AT$91/'Fixed Data'!$E$11</f>
        <v>0</v>
      </c>
      <c r="CG133" s="52">
        <f>$AT$91/'Fixed Data'!$E$11</f>
        <v>0</v>
      </c>
      <c r="CH133" s="52">
        <f>$AT$91/'Fixed Data'!$E$11</f>
        <v>0</v>
      </c>
    </row>
    <row r="134" spans="1:86" ht="15" hidden="1" customHeight="1" outlineLevel="1">
      <c r="A134" s="17"/>
      <c r="B134" s="6" t="s">
        <v>494</v>
      </c>
      <c r="C134" s="18" t="s">
        <v>495</v>
      </c>
      <c r="D134" s="6" t="s">
        <v>396</v>
      </c>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52">
        <f>$AU$91/'Fixed Data'!$E$11</f>
        <v>0</v>
      </c>
      <c r="AW134" s="52">
        <f>$AU$91/'Fixed Data'!$E$11</f>
        <v>0</v>
      </c>
      <c r="AX134" s="52">
        <f>$AU$91/'Fixed Data'!$E$11</f>
        <v>0</v>
      </c>
      <c r="AY134" s="52">
        <f>$AU$91/'Fixed Data'!$E$11</f>
        <v>0</v>
      </c>
      <c r="AZ134" s="52">
        <f>$AU$91/'Fixed Data'!$E$11</f>
        <v>0</v>
      </c>
      <c r="BA134" s="52">
        <f>$AU$91/'Fixed Data'!$E$11</f>
        <v>0</v>
      </c>
      <c r="BB134" s="52">
        <f>$AU$91/'Fixed Data'!$E$11</f>
        <v>0</v>
      </c>
      <c r="BC134" s="52">
        <f>$AU$91/'Fixed Data'!$E$11</f>
        <v>0</v>
      </c>
      <c r="BD134" s="52">
        <f>$AU$91/'Fixed Data'!$E$11</f>
        <v>0</v>
      </c>
      <c r="BE134" s="52">
        <f>$AU$91/'Fixed Data'!$E$11</f>
        <v>0</v>
      </c>
      <c r="BF134" s="52">
        <f>$AU$91/'Fixed Data'!$E$11</f>
        <v>0</v>
      </c>
      <c r="BG134" s="52">
        <f>$AU$91/'Fixed Data'!$E$11</f>
        <v>0</v>
      </c>
      <c r="BH134" s="52">
        <f>$AU$91/'Fixed Data'!$E$11</f>
        <v>0</v>
      </c>
      <c r="BI134" s="52">
        <f>$AU$91/'Fixed Data'!$E$11</f>
        <v>0</v>
      </c>
      <c r="BJ134" s="52">
        <f>$AU$91/'Fixed Data'!$E$11</f>
        <v>0</v>
      </c>
      <c r="BK134" s="52">
        <f>$AU$91/'Fixed Data'!$E$11</f>
        <v>0</v>
      </c>
      <c r="BL134" s="52">
        <f>$AU$91/'Fixed Data'!$E$11</f>
        <v>0</v>
      </c>
      <c r="BM134" s="52">
        <f>$AU$91/'Fixed Data'!$E$11</f>
        <v>0</v>
      </c>
      <c r="BN134" s="52">
        <f>$AU$91/'Fixed Data'!$E$11</f>
        <v>0</v>
      </c>
      <c r="BO134" s="52">
        <f>$AU$91/'Fixed Data'!$E$11</f>
        <v>0</v>
      </c>
      <c r="BP134" s="52">
        <f>$AU$91/'Fixed Data'!$E$11</f>
        <v>0</v>
      </c>
      <c r="BQ134" s="52">
        <f>$AU$91/'Fixed Data'!$E$11</f>
        <v>0</v>
      </c>
      <c r="BR134" s="52">
        <f>$AU$91/'Fixed Data'!$E$11</f>
        <v>0</v>
      </c>
      <c r="BS134" s="52">
        <f>$AU$91/'Fixed Data'!$E$11</f>
        <v>0</v>
      </c>
      <c r="BT134" s="52">
        <f>$AU$91/'Fixed Data'!$E$11</f>
        <v>0</v>
      </c>
      <c r="BU134" s="52">
        <f>$AU$91/'Fixed Data'!$E$11</f>
        <v>0</v>
      </c>
      <c r="BV134" s="52">
        <f>$AU$91/'Fixed Data'!$E$11</f>
        <v>0</v>
      </c>
      <c r="BW134" s="52">
        <f>$AU$91/'Fixed Data'!$E$11</f>
        <v>0</v>
      </c>
      <c r="BX134" s="52">
        <f>$AU$91/'Fixed Data'!$E$11</f>
        <v>0</v>
      </c>
      <c r="BY134" s="52">
        <f>$AU$91/'Fixed Data'!$E$11</f>
        <v>0</v>
      </c>
      <c r="BZ134" s="52">
        <f>$AU$91/'Fixed Data'!$E$11</f>
        <v>0</v>
      </c>
      <c r="CA134" s="52">
        <f>$AU$91/'Fixed Data'!$E$11</f>
        <v>0</v>
      </c>
      <c r="CB134" s="52">
        <f>$AU$91/'Fixed Data'!$E$11</f>
        <v>0</v>
      </c>
      <c r="CC134" s="52">
        <f>$AU$91/'Fixed Data'!$E$11</f>
        <v>0</v>
      </c>
      <c r="CD134" s="52">
        <f>$AU$91/'Fixed Data'!$E$11</f>
        <v>0</v>
      </c>
      <c r="CE134" s="52">
        <f>$AU$91/'Fixed Data'!$E$11</f>
        <v>0</v>
      </c>
      <c r="CF134" s="52">
        <f>$AU$91/'Fixed Data'!$E$11</f>
        <v>0</v>
      </c>
      <c r="CG134" s="52">
        <f>$AU$91/'Fixed Data'!$E$11</f>
        <v>0</v>
      </c>
      <c r="CH134" s="52">
        <f>$AU$91/'Fixed Data'!$E$11</f>
        <v>0</v>
      </c>
    </row>
    <row r="135" spans="1:86" ht="15" hidden="1" customHeight="1" outlineLevel="1">
      <c r="A135" s="17"/>
      <c r="B135" s="6" t="s">
        <v>496</v>
      </c>
      <c r="C135" s="18" t="s">
        <v>497</v>
      </c>
      <c r="D135" s="6" t="s">
        <v>396</v>
      </c>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52">
        <f>$AV$91/'Fixed Data'!$E$11</f>
        <v>0</v>
      </c>
      <c r="AX135" s="52">
        <f>$AV$91/'Fixed Data'!$E$11</f>
        <v>0</v>
      </c>
      <c r="AY135" s="52">
        <f>$AV$91/'Fixed Data'!$E$11</f>
        <v>0</v>
      </c>
      <c r="AZ135" s="52">
        <f>$AV$91/'Fixed Data'!$E$11</f>
        <v>0</v>
      </c>
      <c r="BA135" s="52">
        <f>$AV$91/'Fixed Data'!$E$11</f>
        <v>0</v>
      </c>
      <c r="BB135" s="52">
        <f>$AV$91/'Fixed Data'!$E$11</f>
        <v>0</v>
      </c>
      <c r="BC135" s="52">
        <f>$AV$91/'Fixed Data'!$E$11</f>
        <v>0</v>
      </c>
      <c r="BD135" s="52">
        <f>$AV$91/'Fixed Data'!$E$11</f>
        <v>0</v>
      </c>
      <c r="BE135" s="52">
        <f>$AV$91/'Fixed Data'!$E$11</f>
        <v>0</v>
      </c>
      <c r="BF135" s="52">
        <f>$AV$91/'Fixed Data'!$E$11</f>
        <v>0</v>
      </c>
      <c r="BG135" s="52">
        <f>$AV$91/'Fixed Data'!$E$11</f>
        <v>0</v>
      </c>
      <c r="BH135" s="52">
        <f>$AV$91/'Fixed Data'!$E$11</f>
        <v>0</v>
      </c>
      <c r="BI135" s="52">
        <f>$AV$91/'Fixed Data'!$E$11</f>
        <v>0</v>
      </c>
      <c r="BJ135" s="52">
        <f>$AV$91/'Fixed Data'!$E$11</f>
        <v>0</v>
      </c>
      <c r="BK135" s="52">
        <f>$AV$91/'Fixed Data'!$E$11</f>
        <v>0</v>
      </c>
      <c r="BL135" s="52">
        <f>$AV$91/'Fixed Data'!$E$11</f>
        <v>0</v>
      </c>
      <c r="BM135" s="52">
        <f>$AV$91/'Fixed Data'!$E$11</f>
        <v>0</v>
      </c>
      <c r="BN135" s="52">
        <f>$AV$91/'Fixed Data'!$E$11</f>
        <v>0</v>
      </c>
      <c r="BO135" s="52">
        <f>$AV$91/'Fixed Data'!$E$11</f>
        <v>0</v>
      </c>
      <c r="BP135" s="52">
        <f>$AV$91/'Fixed Data'!$E$11</f>
        <v>0</v>
      </c>
      <c r="BQ135" s="52">
        <f>$AV$91/'Fixed Data'!$E$11</f>
        <v>0</v>
      </c>
      <c r="BR135" s="52">
        <f>$AV$91/'Fixed Data'!$E$11</f>
        <v>0</v>
      </c>
      <c r="BS135" s="52">
        <f>$AV$91/'Fixed Data'!$E$11</f>
        <v>0</v>
      </c>
      <c r="BT135" s="52">
        <f>$AV$91/'Fixed Data'!$E$11</f>
        <v>0</v>
      </c>
      <c r="BU135" s="52">
        <f>$AV$91/'Fixed Data'!$E$11</f>
        <v>0</v>
      </c>
      <c r="BV135" s="52">
        <f>$AV$91/'Fixed Data'!$E$11</f>
        <v>0</v>
      </c>
      <c r="BW135" s="52">
        <f>$AV$91/'Fixed Data'!$E$11</f>
        <v>0</v>
      </c>
      <c r="BX135" s="52">
        <f>$AV$91/'Fixed Data'!$E$11</f>
        <v>0</v>
      </c>
      <c r="BY135" s="52">
        <f>$AV$91/'Fixed Data'!$E$11</f>
        <v>0</v>
      </c>
      <c r="BZ135" s="52">
        <f>$AV$91/'Fixed Data'!$E$11</f>
        <v>0</v>
      </c>
      <c r="CA135" s="52">
        <f>$AV$91/'Fixed Data'!$E$11</f>
        <v>0</v>
      </c>
      <c r="CB135" s="52">
        <f>$AV$91/'Fixed Data'!$E$11</f>
        <v>0</v>
      </c>
      <c r="CC135" s="52">
        <f>$AV$91/'Fixed Data'!$E$11</f>
        <v>0</v>
      </c>
      <c r="CD135" s="52">
        <f>$AV$91/'Fixed Data'!$E$11</f>
        <v>0</v>
      </c>
      <c r="CE135" s="52">
        <f>$AV$91/'Fixed Data'!$E$11</f>
        <v>0</v>
      </c>
      <c r="CF135" s="52">
        <f>$AV$91/'Fixed Data'!$E$11</f>
        <v>0</v>
      </c>
      <c r="CG135" s="52">
        <f>$AV$91/'Fixed Data'!$E$11</f>
        <v>0</v>
      </c>
      <c r="CH135" s="52">
        <f>$AV$91/'Fixed Data'!$E$11</f>
        <v>0</v>
      </c>
    </row>
    <row r="136" spans="1:86" ht="15" hidden="1" customHeight="1" outlineLevel="1">
      <c r="A136" s="17"/>
      <c r="B136" s="6" t="s">
        <v>498</v>
      </c>
      <c r="C136" s="18" t="s">
        <v>499</v>
      </c>
      <c r="D136" s="6" t="s">
        <v>396</v>
      </c>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52">
        <f>$AW$91/'Fixed Data'!$E$11</f>
        <v>0</v>
      </c>
      <c r="AY136" s="52">
        <f>$AW$91/'Fixed Data'!$E$11</f>
        <v>0</v>
      </c>
      <c r="AZ136" s="52">
        <f>$AW$91/'Fixed Data'!$E$11</f>
        <v>0</v>
      </c>
      <c r="BA136" s="52">
        <f>$AW$91/'Fixed Data'!$E$11</f>
        <v>0</v>
      </c>
      <c r="BB136" s="52">
        <f>$AW$91/'Fixed Data'!$E$11</f>
        <v>0</v>
      </c>
      <c r="BC136" s="52">
        <f>$AW$91/'Fixed Data'!$E$11</f>
        <v>0</v>
      </c>
      <c r="BD136" s="52">
        <f>$AW$91/'Fixed Data'!$E$11</f>
        <v>0</v>
      </c>
      <c r="BE136" s="52">
        <f>$AW$91/'Fixed Data'!$E$11</f>
        <v>0</v>
      </c>
      <c r="BF136" s="52">
        <f>$AW$91/'Fixed Data'!$E$11</f>
        <v>0</v>
      </c>
      <c r="BG136" s="52">
        <f>$AW$91/'Fixed Data'!$E$11</f>
        <v>0</v>
      </c>
      <c r="BH136" s="52">
        <f>$AW$91/'Fixed Data'!$E$11</f>
        <v>0</v>
      </c>
      <c r="BI136" s="52">
        <f>$AW$91/'Fixed Data'!$E$11</f>
        <v>0</v>
      </c>
      <c r="BJ136" s="52">
        <f>$AW$91/'Fixed Data'!$E$11</f>
        <v>0</v>
      </c>
      <c r="BK136" s="52">
        <f>$AW$91/'Fixed Data'!$E$11</f>
        <v>0</v>
      </c>
      <c r="BL136" s="52">
        <f>$AW$91/'Fixed Data'!$E$11</f>
        <v>0</v>
      </c>
      <c r="BM136" s="52">
        <f>$AW$91/'Fixed Data'!$E$11</f>
        <v>0</v>
      </c>
      <c r="BN136" s="52">
        <f>$AW$91/'Fixed Data'!$E$11</f>
        <v>0</v>
      </c>
      <c r="BO136" s="52">
        <f>$AW$91/'Fixed Data'!$E$11</f>
        <v>0</v>
      </c>
      <c r="BP136" s="52">
        <f>$AW$91/'Fixed Data'!$E$11</f>
        <v>0</v>
      </c>
      <c r="BQ136" s="52">
        <f>$AW$91/'Fixed Data'!$E$11</f>
        <v>0</v>
      </c>
      <c r="BR136" s="52">
        <f>$AW$91/'Fixed Data'!$E$11</f>
        <v>0</v>
      </c>
      <c r="BS136" s="52">
        <f>$AW$91/'Fixed Data'!$E$11</f>
        <v>0</v>
      </c>
      <c r="BT136" s="52">
        <f>$AW$91/'Fixed Data'!$E$11</f>
        <v>0</v>
      </c>
      <c r="BU136" s="52">
        <f>$AW$91/'Fixed Data'!$E$11</f>
        <v>0</v>
      </c>
      <c r="BV136" s="52">
        <f>$AW$91/'Fixed Data'!$E$11</f>
        <v>0</v>
      </c>
      <c r="BW136" s="52">
        <f>$AW$91/'Fixed Data'!$E$11</f>
        <v>0</v>
      </c>
      <c r="BX136" s="52">
        <f>$AW$91/'Fixed Data'!$E$11</f>
        <v>0</v>
      </c>
      <c r="BY136" s="52">
        <f>$AW$91/'Fixed Data'!$E$11</f>
        <v>0</v>
      </c>
      <c r="BZ136" s="52">
        <f>$AW$91/'Fixed Data'!$E$11</f>
        <v>0</v>
      </c>
      <c r="CA136" s="52">
        <f>$AW$91/'Fixed Data'!$E$11</f>
        <v>0</v>
      </c>
      <c r="CB136" s="52">
        <f>$AW$91/'Fixed Data'!$E$11</f>
        <v>0</v>
      </c>
      <c r="CC136" s="52">
        <f>$AW$91/'Fixed Data'!$E$11</f>
        <v>0</v>
      </c>
      <c r="CD136" s="52">
        <f>$AW$91/'Fixed Data'!$E$11</f>
        <v>0</v>
      </c>
      <c r="CE136" s="52">
        <f>$AW$91/'Fixed Data'!$E$11</f>
        <v>0</v>
      </c>
      <c r="CF136" s="52">
        <f>$AW$91/'Fixed Data'!$E$11</f>
        <v>0</v>
      </c>
      <c r="CG136" s="52">
        <f>$AW$91/'Fixed Data'!$E$11</f>
        <v>0</v>
      </c>
      <c r="CH136" s="52">
        <f>$AW$91/'Fixed Data'!$E$11</f>
        <v>0</v>
      </c>
    </row>
    <row r="137" spans="1:86" ht="15" hidden="1" customHeight="1" outlineLevel="1">
      <c r="A137" s="17"/>
      <c r="B137" s="6" t="s">
        <v>500</v>
      </c>
      <c r="C137" s="18" t="s">
        <v>501</v>
      </c>
      <c r="D137" s="6" t="s">
        <v>396</v>
      </c>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52">
        <f>$AX$91/'Fixed Data'!$E$11</f>
        <v>0</v>
      </c>
      <c r="AZ137" s="52">
        <f>$AX$91/'Fixed Data'!$E$11</f>
        <v>0</v>
      </c>
      <c r="BA137" s="52">
        <f>$AX$91/'Fixed Data'!$E$11</f>
        <v>0</v>
      </c>
      <c r="BB137" s="52">
        <f>$AX$91/'Fixed Data'!$E$11</f>
        <v>0</v>
      </c>
      <c r="BC137" s="52">
        <f>$AX$91/'Fixed Data'!$E$11</f>
        <v>0</v>
      </c>
      <c r="BD137" s="52">
        <f>$AX$91/'Fixed Data'!$E$11</f>
        <v>0</v>
      </c>
      <c r="BE137" s="52">
        <f>$AX$91/'Fixed Data'!$E$11</f>
        <v>0</v>
      </c>
      <c r="BF137" s="52">
        <f>$AX$91/'Fixed Data'!$E$11</f>
        <v>0</v>
      </c>
      <c r="BG137" s="52">
        <f>$AX$91/'Fixed Data'!$E$11</f>
        <v>0</v>
      </c>
      <c r="BH137" s="52">
        <f>$AX$91/'Fixed Data'!$E$11</f>
        <v>0</v>
      </c>
      <c r="BI137" s="52">
        <f>$AX$91/'Fixed Data'!$E$11</f>
        <v>0</v>
      </c>
      <c r="BJ137" s="52">
        <f>$AX$91/'Fixed Data'!$E$11</f>
        <v>0</v>
      </c>
      <c r="BK137" s="52">
        <f>$AX$91/'Fixed Data'!$E$11</f>
        <v>0</v>
      </c>
      <c r="BL137" s="52">
        <f>$AX$91/'Fixed Data'!$E$11</f>
        <v>0</v>
      </c>
      <c r="BM137" s="52">
        <f>$AX$91/'Fixed Data'!$E$11</f>
        <v>0</v>
      </c>
      <c r="BN137" s="52">
        <f>$AX$91/'Fixed Data'!$E$11</f>
        <v>0</v>
      </c>
      <c r="BO137" s="52">
        <f>$AX$91/'Fixed Data'!$E$11</f>
        <v>0</v>
      </c>
      <c r="BP137" s="52">
        <f>$AX$91/'Fixed Data'!$E$11</f>
        <v>0</v>
      </c>
      <c r="BQ137" s="52">
        <f>$AX$91/'Fixed Data'!$E$11</f>
        <v>0</v>
      </c>
      <c r="BR137" s="52">
        <f>$AX$91/'Fixed Data'!$E$11</f>
        <v>0</v>
      </c>
      <c r="BS137" s="52">
        <f>$AX$91/'Fixed Data'!$E$11</f>
        <v>0</v>
      </c>
      <c r="BT137" s="52">
        <f>$AX$91/'Fixed Data'!$E$11</f>
        <v>0</v>
      </c>
      <c r="BU137" s="52">
        <f>$AX$91/'Fixed Data'!$E$11</f>
        <v>0</v>
      </c>
      <c r="BV137" s="52">
        <f>$AX$91/'Fixed Data'!$E$11</f>
        <v>0</v>
      </c>
      <c r="BW137" s="52">
        <f>$AX$91/'Fixed Data'!$E$11</f>
        <v>0</v>
      </c>
      <c r="BX137" s="52">
        <f>$AX$91/'Fixed Data'!$E$11</f>
        <v>0</v>
      </c>
      <c r="BY137" s="52">
        <f>$AX$91/'Fixed Data'!$E$11</f>
        <v>0</v>
      </c>
      <c r="BZ137" s="52">
        <f>$AX$91/'Fixed Data'!$E$11</f>
        <v>0</v>
      </c>
      <c r="CA137" s="52">
        <f>$AX$91/'Fixed Data'!$E$11</f>
        <v>0</v>
      </c>
      <c r="CB137" s="52">
        <f>$AX$91/'Fixed Data'!$E$11</f>
        <v>0</v>
      </c>
      <c r="CC137" s="52">
        <f>$AX$91/'Fixed Data'!$E$11</f>
        <v>0</v>
      </c>
      <c r="CD137" s="52">
        <f>$AX$91/'Fixed Data'!$E$11</f>
        <v>0</v>
      </c>
      <c r="CE137" s="52">
        <f>$AX$91/'Fixed Data'!$E$11</f>
        <v>0</v>
      </c>
      <c r="CF137" s="52">
        <f>$AX$91/'Fixed Data'!$E$11</f>
        <v>0</v>
      </c>
      <c r="CG137" s="52">
        <f>$AX$91/'Fixed Data'!$E$11</f>
        <v>0</v>
      </c>
      <c r="CH137" s="52">
        <f>$AX$91/'Fixed Data'!$E$11</f>
        <v>0</v>
      </c>
    </row>
    <row r="138" spans="1:86" ht="15" hidden="1" customHeight="1" outlineLevel="1">
      <c r="A138" s="17"/>
      <c r="B138" s="6" t="s">
        <v>502</v>
      </c>
      <c r="C138" s="18" t="s">
        <v>503</v>
      </c>
      <c r="D138" s="6" t="s">
        <v>396</v>
      </c>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52">
        <f>$AY$91/'Fixed Data'!$E$11</f>
        <v>0</v>
      </c>
      <c r="BA138" s="52">
        <f>$AY$91/'Fixed Data'!$E$11</f>
        <v>0</v>
      </c>
      <c r="BB138" s="52">
        <f>$AY$91/'Fixed Data'!$E$11</f>
        <v>0</v>
      </c>
      <c r="BC138" s="52">
        <f>$AY$91/'Fixed Data'!$E$11</f>
        <v>0</v>
      </c>
      <c r="BD138" s="52">
        <f>$AY$91/'Fixed Data'!$E$11</f>
        <v>0</v>
      </c>
      <c r="BE138" s="52">
        <f>$AY$91/'Fixed Data'!$E$11</f>
        <v>0</v>
      </c>
      <c r="BF138" s="52">
        <f>$AY$91/'Fixed Data'!$E$11</f>
        <v>0</v>
      </c>
      <c r="BG138" s="52">
        <f>$AY$91/'Fixed Data'!$E$11</f>
        <v>0</v>
      </c>
      <c r="BH138" s="52">
        <f>$AY$91/'Fixed Data'!$E$11</f>
        <v>0</v>
      </c>
      <c r="BI138" s="52">
        <f>$AY$91/'Fixed Data'!$E$11</f>
        <v>0</v>
      </c>
      <c r="BJ138" s="52">
        <f>$AY$91/'Fixed Data'!$E$11</f>
        <v>0</v>
      </c>
      <c r="BK138" s="52">
        <f>$AY$91/'Fixed Data'!$E$11</f>
        <v>0</v>
      </c>
      <c r="BL138" s="52">
        <f>$AY$91/'Fixed Data'!$E$11</f>
        <v>0</v>
      </c>
      <c r="BM138" s="52">
        <f>$AY$91/'Fixed Data'!$E$11</f>
        <v>0</v>
      </c>
      <c r="BN138" s="52">
        <f>$AY$91/'Fixed Data'!$E$11</f>
        <v>0</v>
      </c>
      <c r="BO138" s="52">
        <f>$AY$91/'Fixed Data'!$E$11</f>
        <v>0</v>
      </c>
      <c r="BP138" s="52">
        <f>$AY$91/'Fixed Data'!$E$11</f>
        <v>0</v>
      </c>
      <c r="BQ138" s="52">
        <f>$AY$91/'Fixed Data'!$E$11</f>
        <v>0</v>
      </c>
      <c r="BR138" s="52">
        <f>$AY$91/'Fixed Data'!$E$11</f>
        <v>0</v>
      </c>
      <c r="BS138" s="52">
        <f>$AY$91/'Fixed Data'!$E$11</f>
        <v>0</v>
      </c>
      <c r="BT138" s="52">
        <f>$AY$91/'Fixed Data'!$E$11</f>
        <v>0</v>
      </c>
      <c r="BU138" s="52">
        <f>$AY$91/'Fixed Data'!$E$11</f>
        <v>0</v>
      </c>
      <c r="BV138" s="52">
        <f>$AY$91/'Fixed Data'!$E$11</f>
        <v>0</v>
      </c>
      <c r="BW138" s="52">
        <f>$AY$91/'Fixed Data'!$E$11</f>
        <v>0</v>
      </c>
      <c r="BX138" s="52">
        <f>$AY$91/'Fixed Data'!$E$11</f>
        <v>0</v>
      </c>
      <c r="BY138" s="52">
        <f>$AY$91/'Fixed Data'!$E$11</f>
        <v>0</v>
      </c>
      <c r="BZ138" s="52">
        <f>$AY$91/'Fixed Data'!$E$11</f>
        <v>0</v>
      </c>
      <c r="CA138" s="52">
        <f>$AY$91/'Fixed Data'!$E$11</f>
        <v>0</v>
      </c>
      <c r="CB138" s="52">
        <f>$AY$91/'Fixed Data'!$E$11</f>
        <v>0</v>
      </c>
      <c r="CC138" s="52">
        <f>$AY$91/'Fixed Data'!$E$11</f>
        <v>0</v>
      </c>
      <c r="CD138" s="52">
        <f>$AY$91/'Fixed Data'!$E$11</f>
        <v>0</v>
      </c>
      <c r="CE138" s="52">
        <f>$AY$91/'Fixed Data'!$E$11</f>
        <v>0</v>
      </c>
      <c r="CF138" s="52">
        <f>$AY$91/'Fixed Data'!$E$11</f>
        <v>0</v>
      </c>
      <c r="CG138" s="52">
        <f>$AY$91/'Fixed Data'!$E$11</f>
        <v>0</v>
      </c>
      <c r="CH138" s="52">
        <f>$AY$91/'Fixed Data'!$E$11</f>
        <v>0</v>
      </c>
    </row>
    <row r="139" spans="1:86" ht="15" hidden="1" customHeight="1" outlineLevel="1">
      <c r="A139" s="17"/>
      <c r="B139" s="6" t="s">
        <v>504</v>
      </c>
      <c r="C139" s="18" t="s">
        <v>505</v>
      </c>
      <c r="D139" s="6" t="s">
        <v>396</v>
      </c>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52">
        <f>$AZ$91/'Fixed Data'!$E$11</f>
        <v>0</v>
      </c>
      <c r="BB139" s="52">
        <f>$AZ$91/'Fixed Data'!$E$11</f>
        <v>0</v>
      </c>
      <c r="BC139" s="52">
        <f>$AZ$91/'Fixed Data'!$E$11</f>
        <v>0</v>
      </c>
      <c r="BD139" s="52">
        <f>$AZ$91/'Fixed Data'!$E$11</f>
        <v>0</v>
      </c>
      <c r="BE139" s="52">
        <f>$AZ$91/'Fixed Data'!$E$11</f>
        <v>0</v>
      </c>
      <c r="BF139" s="52">
        <f>$AZ$91/'Fixed Data'!$E$11</f>
        <v>0</v>
      </c>
      <c r="BG139" s="52">
        <f>$AZ$91/'Fixed Data'!$E$11</f>
        <v>0</v>
      </c>
      <c r="BH139" s="52">
        <f>$AZ$91/'Fixed Data'!$E$11</f>
        <v>0</v>
      </c>
      <c r="BI139" s="52">
        <f>$AZ$91/'Fixed Data'!$E$11</f>
        <v>0</v>
      </c>
      <c r="BJ139" s="52">
        <f>$AZ$91/'Fixed Data'!$E$11</f>
        <v>0</v>
      </c>
      <c r="BK139" s="52">
        <f>$AZ$91/'Fixed Data'!$E$11</f>
        <v>0</v>
      </c>
      <c r="BL139" s="52">
        <f>$AZ$91/'Fixed Data'!$E$11</f>
        <v>0</v>
      </c>
      <c r="BM139" s="52">
        <f>$AZ$91/'Fixed Data'!$E$11</f>
        <v>0</v>
      </c>
      <c r="BN139" s="52">
        <f>$AZ$91/'Fixed Data'!$E$11</f>
        <v>0</v>
      </c>
      <c r="BO139" s="52">
        <f>$AZ$91/'Fixed Data'!$E$11</f>
        <v>0</v>
      </c>
      <c r="BP139" s="52">
        <f>$AZ$91/'Fixed Data'!$E$11</f>
        <v>0</v>
      </c>
      <c r="BQ139" s="52">
        <f>$AZ$91/'Fixed Data'!$E$11</f>
        <v>0</v>
      </c>
      <c r="BR139" s="52">
        <f>$AZ$91/'Fixed Data'!$E$11</f>
        <v>0</v>
      </c>
      <c r="BS139" s="52">
        <f>$AZ$91/'Fixed Data'!$E$11</f>
        <v>0</v>
      </c>
      <c r="BT139" s="52">
        <f>$AZ$91/'Fixed Data'!$E$11</f>
        <v>0</v>
      </c>
      <c r="BU139" s="52">
        <f>$AZ$91/'Fixed Data'!$E$11</f>
        <v>0</v>
      </c>
      <c r="BV139" s="52">
        <f>$AZ$91/'Fixed Data'!$E$11</f>
        <v>0</v>
      </c>
      <c r="BW139" s="52">
        <f>$AZ$91/'Fixed Data'!$E$11</f>
        <v>0</v>
      </c>
      <c r="BX139" s="52">
        <f>$AZ$91/'Fixed Data'!$E$11</f>
        <v>0</v>
      </c>
      <c r="BY139" s="52">
        <f>$AZ$91/'Fixed Data'!$E$11</f>
        <v>0</v>
      </c>
      <c r="BZ139" s="52">
        <f>$AZ$91/'Fixed Data'!$E$11</f>
        <v>0</v>
      </c>
      <c r="CA139" s="52">
        <f>$AZ$91/'Fixed Data'!$E$11</f>
        <v>0</v>
      </c>
      <c r="CB139" s="52">
        <f>$AZ$91/'Fixed Data'!$E$11</f>
        <v>0</v>
      </c>
      <c r="CC139" s="52">
        <f>$AZ$91/'Fixed Data'!$E$11</f>
        <v>0</v>
      </c>
      <c r="CD139" s="52">
        <f>$AZ$91/'Fixed Data'!$E$11</f>
        <v>0</v>
      </c>
      <c r="CE139" s="52">
        <f>$AZ$91/'Fixed Data'!$E$11</f>
        <v>0</v>
      </c>
      <c r="CF139" s="52">
        <f>$AZ$91/'Fixed Data'!$E$11</f>
        <v>0</v>
      </c>
      <c r="CG139" s="52">
        <f>$AZ$91/'Fixed Data'!$E$11</f>
        <v>0</v>
      </c>
      <c r="CH139" s="52">
        <f>$AZ$91/'Fixed Data'!$E$11</f>
        <v>0</v>
      </c>
    </row>
    <row r="140" spans="1:86" ht="15" hidden="1" customHeight="1" outlineLevel="1">
      <c r="A140" s="17"/>
      <c r="B140" s="6" t="s">
        <v>506</v>
      </c>
      <c r="C140" s="18" t="s">
        <v>507</v>
      </c>
      <c r="D140" s="6" t="s">
        <v>396</v>
      </c>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52">
        <f>$BA$91/'Fixed Data'!$E$11</f>
        <v>0</v>
      </c>
      <c r="BC140" s="52">
        <f>$BA$91/'Fixed Data'!$E$11</f>
        <v>0</v>
      </c>
      <c r="BD140" s="52">
        <f>$BA$91/'Fixed Data'!$E$11</f>
        <v>0</v>
      </c>
      <c r="BE140" s="52">
        <f>$BA$91/'Fixed Data'!$E$11</f>
        <v>0</v>
      </c>
      <c r="BF140" s="52">
        <f>$BA$91/'Fixed Data'!$E$11</f>
        <v>0</v>
      </c>
      <c r="BG140" s="52">
        <f>$BA$91/'Fixed Data'!$E$11</f>
        <v>0</v>
      </c>
      <c r="BH140" s="52">
        <f>$BA$91/'Fixed Data'!$E$11</f>
        <v>0</v>
      </c>
      <c r="BI140" s="52">
        <f>$BA$91/'Fixed Data'!$E$11</f>
        <v>0</v>
      </c>
      <c r="BJ140" s="52">
        <f>$BA$91/'Fixed Data'!$E$11</f>
        <v>0</v>
      </c>
      <c r="BK140" s="52">
        <f>$BA$91/'Fixed Data'!$E$11</f>
        <v>0</v>
      </c>
      <c r="BL140" s="52">
        <f>$BA$91/'Fixed Data'!$E$11</f>
        <v>0</v>
      </c>
      <c r="BM140" s="52">
        <f>$BA$91/'Fixed Data'!$E$11</f>
        <v>0</v>
      </c>
      <c r="BN140" s="52">
        <f>$BA$91/'Fixed Data'!$E$11</f>
        <v>0</v>
      </c>
      <c r="BO140" s="52">
        <f>$BA$91/'Fixed Data'!$E$11</f>
        <v>0</v>
      </c>
      <c r="BP140" s="52">
        <f>$BA$91/'Fixed Data'!$E$11</f>
        <v>0</v>
      </c>
      <c r="BQ140" s="52">
        <f>$BA$91/'Fixed Data'!$E$11</f>
        <v>0</v>
      </c>
      <c r="BR140" s="52">
        <f>$BA$91/'Fixed Data'!$E$11</f>
        <v>0</v>
      </c>
      <c r="BS140" s="52">
        <f>$BA$91/'Fixed Data'!$E$11</f>
        <v>0</v>
      </c>
      <c r="BT140" s="52">
        <f>$BA$91/'Fixed Data'!$E$11</f>
        <v>0</v>
      </c>
      <c r="BU140" s="52">
        <f>$BA$91/'Fixed Data'!$E$11</f>
        <v>0</v>
      </c>
      <c r="BV140" s="52">
        <f>$BA$91/'Fixed Data'!$E$11</f>
        <v>0</v>
      </c>
      <c r="BW140" s="52">
        <f>$BA$91/'Fixed Data'!$E$11</f>
        <v>0</v>
      </c>
      <c r="BX140" s="52">
        <f>$BA$91/'Fixed Data'!$E$11</f>
        <v>0</v>
      </c>
      <c r="BY140" s="52">
        <f>$BA$91/'Fixed Data'!$E$11</f>
        <v>0</v>
      </c>
      <c r="BZ140" s="52">
        <f>$BA$91/'Fixed Data'!$E$11</f>
        <v>0</v>
      </c>
      <c r="CA140" s="52">
        <f>$BA$91/'Fixed Data'!$E$11</f>
        <v>0</v>
      </c>
      <c r="CB140" s="52">
        <f>$BA$91/'Fixed Data'!$E$11</f>
        <v>0</v>
      </c>
      <c r="CC140" s="52">
        <f>$BA$91/'Fixed Data'!$E$11</f>
        <v>0</v>
      </c>
      <c r="CD140" s="52">
        <f>$BA$91/'Fixed Data'!$E$11</f>
        <v>0</v>
      </c>
      <c r="CE140" s="52">
        <f>$BA$91/'Fixed Data'!$E$11</f>
        <v>0</v>
      </c>
      <c r="CF140" s="52">
        <f>$BA$91/'Fixed Data'!$E$11</f>
        <v>0</v>
      </c>
      <c r="CG140" s="52">
        <f>$BA$91/'Fixed Data'!$E$11</f>
        <v>0</v>
      </c>
      <c r="CH140" s="52">
        <f>$BA$91/'Fixed Data'!$E$11</f>
        <v>0</v>
      </c>
    </row>
    <row r="141" spans="1:86" ht="15" hidden="1" customHeight="1" outlineLevel="1">
      <c r="A141" s="17"/>
      <c r="B141" s="6" t="s">
        <v>508</v>
      </c>
      <c r="C141" s="18" t="s">
        <v>509</v>
      </c>
      <c r="D141" s="6" t="s">
        <v>396</v>
      </c>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52">
        <f>$BB$91/'Fixed Data'!$E$11</f>
        <v>0</v>
      </c>
      <c r="BD141" s="52">
        <f>$BB$91/'Fixed Data'!$E$11</f>
        <v>0</v>
      </c>
      <c r="BE141" s="52">
        <f>$BB$91/'Fixed Data'!$E$11</f>
        <v>0</v>
      </c>
      <c r="BF141" s="52">
        <f>$BB$91/'Fixed Data'!$E$11</f>
        <v>0</v>
      </c>
      <c r="BG141" s="52">
        <f>$BB$91/'Fixed Data'!$E$11</f>
        <v>0</v>
      </c>
      <c r="BH141" s="52">
        <f>$BB$91/'Fixed Data'!$E$11</f>
        <v>0</v>
      </c>
      <c r="BI141" s="52">
        <f>$BB$91/'Fixed Data'!$E$11</f>
        <v>0</v>
      </c>
      <c r="BJ141" s="52">
        <f>$BB$91/'Fixed Data'!$E$11</f>
        <v>0</v>
      </c>
      <c r="BK141" s="52">
        <f>$BB$91/'Fixed Data'!$E$11</f>
        <v>0</v>
      </c>
      <c r="BL141" s="52">
        <f>$BB$91/'Fixed Data'!$E$11</f>
        <v>0</v>
      </c>
      <c r="BM141" s="52">
        <f>$BB$91/'Fixed Data'!$E$11</f>
        <v>0</v>
      </c>
      <c r="BN141" s="52">
        <f>$BB$91/'Fixed Data'!$E$11</f>
        <v>0</v>
      </c>
      <c r="BO141" s="52">
        <f>$BB$91/'Fixed Data'!$E$11</f>
        <v>0</v>
      </c>
      <c r="BP141" s="52">
        <f>$BB$91/'Fixed Data'!$E$11</f>
        <v>0</v>
      </c>
      <c r="BQ141" s="52">
        <f>$BB$91/'Fixed Data'!$E$11</f>
        <v>0</v>
      </c>
      <c r="BR141" s="52">
        <f>$BB$91/'Fixed Data'!$E$11</f>
        <v>0</v>
      </c>
      <c r="BS141" s="52">
        <f>$BB$91/'Fixed Data'!$E$11</f>
        <v>0</v>
      </c>
      <c r="BT141" s="52">
        <f>$BB$91/'Fixed Data'!$E$11</f>
        <v>0</v>
      </c>
      <c r="BU141" s="52">
        <f>$BB$91/'Fixed Data'!$E$11</f>
        <v>0</v>
      </c>
      <c r="BV141" s="52">
        <f>$BB$91/'Fixed Data'!$E$11</f>
        <v>0</v>
      </c>
      <c r="BW141" s="52">
        <f>$BB$91/'Fixed Data'!$E$11</f>
        <v>0</v>
      </c>
      <c r="BX141" s="52">
        <f>$BB$91/'Fixed Data'!$E$11</f>
        <v>0</v>
      </c>
      <c r="BY141" s="52">
        <f>$BB$91/'Fixed Data'!$E$11</f>
        <v>0</v>
      </c>
      <c r="BZ141" s="52">
        <f>$BB$91/'Fixed Data'!$E$11</f>
        <v>0</v>
      </c>
      <c r="CA141" s="52">
        <f>$BB$91/'Fixed Data'!$E$11</f>
        <v>0</v>
      </c>
      <c r="CB141" s="52">
        <f>$BB$91/'Fixed Data'!$E$11</f>
        <v>0</v>
      </c>
      <c r="CC141" s="52">
        <f>$BB$91/'Fixed Data'!$E$11</f>
        <v>0</v>
      </c>
      <c r="CD141" s="52">
        <f>$BB$91/'Fixed Data'!$E$11</f>
        <v>0</v>
      </c>
      <c r="CE141" s="52">
        <f>$BB$91/'Fixed Data'!$E$11</f>
        <v>0</v>
      </c>
      <c r="CF141" s="52">
        <f>$BB$91/'Fixed Data'!$E$11</f>
        <v>0</v>
      </c>
      <c r="CG141" s="52">
        <f>$BB$91/'Fixed Data'!$E$11</f>
        <v>0</v>
      </c>
      <c r="CH141" s="52">
        <f>$BB$91/'Fixed Data'!$E$11</f>
        <v>0</v>
      </c>
    </row>
    <row r="142" spans="1:86" ht="15" hidden="1" customHeight="1" outlineLevel="1">
      <c r="A142" s="17"/>
      <c r="B142" s="6" t="s">
        <v>510</v>
      </c>
      <c r="C142" s="18" t="s">
        <v>511</v>
      </c>
      <c r="D142" s="6" t="s">
        <v>396</v>
      </c>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52">
        <f>$BC$91/'Fixed Data'!$E$11</f>
        <v>0</v>
      </c>
      <c r="BE142" s="52">
        <f>$BC$91/'Fixed Data'!$E$11</f>
        <v>0</v>
      </c>
      <c r="BF142" s="52">
        <f>$BC$91/'Fixed Data'!$E$11</f>
        <v>0</v>
      </c>
      <c r="BG142" s="52">
        <f>$BC$91/'Fixed Data'!$E$11</f>
        <v>0</v>
      </c>
      <c r="BH142" s="52">
        <f>$BC$91/'Fixed Data'!$E$11</f>
        <v>0</v>
      </c>
      <c r="BI142" s="52">
        <f>$BC$91/'Fixed Data'!$E$11</f>
        <v>0</v>
      </c>
      <c r="BJ142" s="52">
        <f>$BC$91/'Fixed Data'!$E$11</f>
        <v>0</v>
      </c>
      <c r="BK142" s="52">
        <f>$BC$91/'Fixed Data'!$E$11</f>
        <v>0</v>
      </c>
      <c r="BL142" s="52">
        <f>$BC$91/'Fixed Data'!$E$11</f>
        <v>0</v>
      </c>
      <c r="BM142" s="52">
        <f>$BC$91/'Fixed Data'!$E$11</f>
        <v>0</v>
      </c>
      <c r="BN142" s="52">
        <f>$BC$91/'Fixed Data'!$E$11</f>
        <v>0</v>
      </c>
      <c r="BO142" s="52">
        <f>$BC$91/'Fixed Data'!$E$11</f>
        <v>0</v>
      </c>
      <c r="BP142" s="52">
        <f>$BC$91/'Fixed Data'!$E$11</f>
        <v>0</v>
      </c>
      <c r="BQ142" s="52">
        <f>$BC$91/'Fixed Data'!$E$11</f>
        <v>0</v>
      </c>
      <c r="BR142" s="52">
        <f>$BC$91/'Fixed Data'!$E$11</f>
        <v>0</v>
      </c>
      <c r="BS142" s="52">
        <f>$BC$91/'Fixed Data'!$E$11</f>
        <v>0</v>
      </c>
      <c r="BT142" s="52">
        <f>$BC$91/'Fixed Data'!$E$11</f>
        <v>0</v>
      </c>
      <c r="BU142" s="52">
        <f>$BC$91/'Fixed Data'!$E$11</f>
        <v>0</v>
      </c>
      <c r="BV142" s="52">
        <f>$BC$91/'Fixed Data'!$E$11</f>
        <v>0</v>
      </c>
      <c r="BW142" s="52">
        <f>$BC$91/'Fixed Data'!$E$11</f>
        <v>0</v>
      </c>
      <c r="BX142" s="52">
        <f>$BC$91/'Fixed Data'!$E$11</f>
        <v>0</v>
      </c>
      <c r="BY142" s="52">
        <f>$BC$91/'Fixed Data'!$E$11</f>
        <v>0</v>
      </c>
      <c r="BZ142" s="52">
        <f>$BC$91/'Fixed Data'!$E$11</f>
        <v>0</v>
      </c>
      <c r="CA142" s="52">
        <f>$BC$91/'Fixed Data'!$E$11</f>
        <v>0</v>
      </c>
      <c r="CB142" s="52">
        <f>$BC$91/'Fixed Data'!$E$11</f>
        <v>0</v>
      </c>
      <c r="CC142" s="52">
        <f>$BC$91/'Fixed Data'!$E$11</f>
        <v>0</v>
      </c>
      <c r="CD142" s="52">
        <f>$BC$91/'Fixed Data'!$E$11</f>
        <v>0</v>
      </c>
      <c r="CE142" s="52">
        <f>$BC$91/'Fixed Data'!$E$11</f>
        <v>0</v>
      </c>
      <c r="CF142" s="52">
        <f>$BC$91/'Fixed Data'!$E$11</f>
        <v>0</v>
      </c>
      <c r="CG142" s="52">
        <f>$BC$91/'Fixed Data'!$E$11</f>
        <v>0</v>
      </c>
      <c r="CH142" s="52">
        <f>$BC$91/'Fixed Data'!$E$11</f>
        <v>0</v>
      </c>
    </row>
    <row r="143" spans="1:86" ht="15" hidden="1" customHeight="1" outlineLevel="1">
      <c r="A143" s="17"/>
      <c r="B143" s="6" t="s">
        <v>512</v>
      </c>
      <c r="C143" s="18" t="s">
        <v>513</v>
      </c>
      <c r="D143" s="6" t="s">
        <v>396</v>
      </c>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52">
        <f>$BD$91/'Fixed Data'!$E$11</f>
        <v>0</v>
      </c>
      <c r="BF143" s="52">
        <f>$BD$91/'Fixed Data'!$E$11</f>
        <v>0</v>
      </c>
      <c r="BG143" s="52">
        <f>$BD$91/'Fixed Data'!$E$11</f>
        <v>0</v>
      </c>
      <c r="BH143" s="52">
        <f>$BD$91/'Fixed Data'!$E$11</f>
        <v>0</v>
      </c>
      <c r="BI143" s="52">
        <f>$BD$91/'Fixed Data'!$E$11</f>
        <v>0</v>
      </c>
      <c r="BJ143" s="52">
        <f>$BD$91/'Fixed Data'!$E$11</f>
        <v>0</v>
      </c>
      <c r="BK143" s="52">
        <f>$BD$91/'Fixed Data'!$E$11</f>
        <v>0</v>
      </c>
      <c r="BL143" s="52">
        <f>$BD$91/'Fixed Data'!$E$11</f>
        <v>0</v>
      </c>
      <c r="BM143" s="52">
        <f>$BD$91/'Fixed Data'!$E$11</f>
        <v>0</v>
      </c>
      <c r="BN143" s="52">
        <f>$BD$91/'Fixed Data'!$E$11</f>
        <v>0</v>
      </c>
      <c r="BO143" s="52">
        <f>$BD$91/'Fixed Data'!$E$11</f>
        <v>0</v>
      </c>
      <c r="BP143" s="52">
        <f>$BD$91/'Fixed Data'!$E$11</f>
        <v>0</v>
      </c>
      <c r="BQ143" s="52">
        <f>$BD$91/'Fixed Data'!$E$11</f>
        <v>0</v>
      </c>
      <c r="BR143" s="52">
        <f>$BD$91/'Fixed Data'!$E$11</f>
        <v>0</v>
      </c>
      <c r="BS143" s="52">
        <f>$BD$91/'Fixed Data'!$E$11</f>
        <v>0</v>
      </c>
      <c r="BT143" s="52">
        <f>$BD$91/'Fixed Data'!$E$11</f>
        <v>0</v>
      </c>
      <c r="BU143" s="52">
        <f>$BD$91/'Fixed Data'!$E$11</f>
        <v>0</v>
      </c>
      <c r="BV143" s="52">
        <f>$BD$91/'Fixed Data'!$E$11</f>
        <v>0</v>
      </c>
      <c r="BW143" s="52">
        <f>$BD$91/'Fixed Data'!$E$11</f>
        <v>0</v>
      </c>
      <c r="BX143" s="52">
        <f>$BD$91/'Fixed Data'!$E$11</f>
        <v>0</v>
      </c>
      <c r="BY143" s="52">
        <f>$BD$91/'Fixed Data'!$E$11</f>
        <v>0</v>
      </c>
      <c r="BZ143" s="52">
        <f>$BD$91/'Fixed Data'!$E$11</f>
        <v>0</v>
      </c>
      <c r="CA143" s="52">
        <f>$BD$91/'Fixed Data'!$E$11</f>
        <v>0</v>
      </c>
      <c r="CB143" s="52">
        <f>$BD$91/'Fixed Data'!$E$11</f>
        <v>0</v>
      </c>
      <c r="CC143" s="52">
        <f>$BD$91/'Fixed Data'!$E$11</f>
        <v>0</v>
      </c>
      <c r="CD143" s="52">
        <f>$BD$91/'Fixed Data'!$E$11</f>
        <v>0</v>
      </c>
      <c r="CE143" s="52">
        <f>$BD$91/'Fixed Data'!$E$11</f>
        <v>0</v>
      </c>
      <c r="CF143" s="52">
        <f>$BD$91/'Fixed Data'!$E$11</f>
        <v>0</v>
      </c>
      <c r="CG143" s="52">
        <f>$BD$91/'Fixed Data'!$E$11</f>
        <v>0</v>
      </c>
      <c r="CH143" s="52">
        <f>$BD$91/'Fixed Data'!$E$11</f>
        <v>0</v>
      </c>
    </row>
    <row r="144" spans="1:86" ht="15" hidden="1" customHeight="1" outlineLevel="1">
      <c r="A144" s="17"/>
      <c r="B144" s="6" t="s">
        <v>514</v>
      </c>
      <c r="C144" s="18" t="s">
        <v>515</v>
      </c>
      <c r="D144" s="6" t="s">
        <v>396</v>
      </c>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52">
        <f>$BE$91/'Fixed Data'!$E$11</f>
        <v>0</v>
      </c>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6"/>
      <c r="CD144" s="46"/>
      <c r="CE144" s="46"/>
      <c r="CF144" s="46"/>
      <c r="CG144" s="46"/>
      <c r="CH144" s="46"/>
    </row>
    <row r="145" spans="1:86" ht="14.25" collapsed="1">
      <c r="A145" s="17"/>
      <c r="B145" s="6" t="s">
        <v>516</v>
      </c>
      <c r="C145" s="6" t="s">
        <v>517</v>
      </c>
      <c r="D145" s="6" t="s">
        <v>396</v>
      </c>
      <c r="E145" s="52">
        <f>SUM(E93:E144)</f>
        <v>0</v>
      </c>
      <c r="F145" s="52">
        <f t="shared" ref="F145:BQ145" si="14">SUM(F93:F144)</f>
        <v>0</v>
      </c>
      <c r="G145" s="52">
        <f t="shared" si="14"/>
        <v>0</v>
      </c>
      <c r="H145" s="52">
        <f t="shared" si="14"/>
        <v>0</v>
      </c>
      <c r="I145" s="52">
        <f t="shared" si="14"/>
        <v>0</v>
      </c>
      <c r="J145" s="52">
        <f t="shared" si="14"/>
        <v>0</v>
      </c>
      <c r="K145" s="52">
        <f t="shared" si="14"/>
        <v>0</v>
      </c>
      <c r="L145" s="52">
        <f t="shared" si="14"/>
        <v>0</v>
      </c>
      <c r="M145" s="52">
        <f t="shared" si="14"/>
        <v>0</v>
      </c>
      <c r="N145" s="52">
        <f t="shared" si="14"/>
        <v>0</v>
      </c>
      <c r="O145" s="52">
        <f t="shared" si="14"/>
        <v>0</v>
      </c>
      <c r="P145" s="52">
        <f t="shared" si="14"/>
        <v>0</v>
      </c>
      <c r="Q145" s="52">
        <f t="shared" si="14"/>
        <v>0</v>
      </c>
      <c r="R145" s="52">
        <f t="shared" si="14"/>
        <v>0</v>
      </c>
      <c r="S145" s="52">
        <f t="shared" si="14"/>
        <v>0</v>
      </c>
      <c r="T145" s="52">
        <f t="shared" si="14"/>
        <v>0</v>
      </c>
      <c r="U145" s="52">
        <f t="shared" si="14"/>
        <v>0</v>
      </c>
      <c r="V145" s="52">
        <f t="shared" si="14"/>
        <v>0</v>
      </c>
      <c r="W145" s="52">
        <f t="shared" si="14"/>
        <v>0</v>
      </c>
      <c r="X145" s="52">
        <f t="shared" si="14"/>
        <v>0</v>
      </c>
      <c r="Y145" s="52">
        <f t="shared" si="14"/>
        <v>0</v>
      </c>
      <c r="Z145" s="52">
        <f t="shared" si="14"/>
        <v>0</v>
      </c>
      <c r="AA145" s="52">
        <f t="shared" si="14"/>
        <v>0</v>
      </c>
      <c r="AB145" s="52">
        <f t="shared" si="14"/>
        <v>0</v>
      </c>
      <c r="AC145" s="52">
        <f t="shared" si="14"/>
        <v>0</v>
      </c>
      <c r="AD145" s="52">
        <f t="shared" si="14"/>
        <v>0</v>
      </c>
      <c r="AE145" s="52">
        <f t="shared" si="14"/>
        <v>0</v>
      </c>
      <c r="AF145" s="52">
        <f t="shared" si="14"/>
        <v>0</v>
      </c>
      <c r="AG145" s="52">
        <f t="shared" si="14"/>
        <v>0</v>
      </c>
      <c r="AH145" s="52">
        <f t="shared" si="14"/>
        <v>0</v>
      </c>
      <c r="AI145" s="52">
        <f t="shared" si="14"/>
        <v>0</v>
      </c>
      <c r="AJ145" s="52">
        <f t="shared" si="14"/>
        <v>0</v>
      </c>
      <c r="AK145" s="52">
        <f t="shared" si="14"/>
        <v>0</v>
      </c>
      <c r="AL145" s="52">
        <f t="shared" si="14"/>
        <v>0</v>
      </c>
      <c r="AM145" s="52">
        <f t="shared" si="14"/>
        <v>0</v>
      </c>
      <c r="AN145" s="52">
        <f t="shared" si="14"/>
        <v>0</v>
      </c>
      <c r="AO145" s="52">
        <f t="shared" si="14"/>
        <v>0</v>
      </c>
      <c r="AP145" s="52">
        <f t="shared" si="14"/>
        <v>0</v>
      </c>
      <c r="AQ145" s="52">
        <f t="shared" si="14"/>
        <v>0</v>
      </c>
      <c r="AR145" s="52">
        <f t="shared" si="14"/>
        <v>0</v>
      </c>
      <c r="AS145" s="52">
        <f t="shared" si="14"/>
        <v>0</v>
      </c>
      <c r="AT145" s="52">
        <f t="shared" si="14"/>
        <v>0</v>
      </c>
      <c r="AU145" s="52">
        <f t="shared" si="14"/>
        <v>0</v>
      </c>
      <c r="AV145" s="52">
        <f t="shared" si="14"/>
        <v>0</v>
      </c>
      <c r="AW145" s="52">
        <f t="shared" si="14"/>
        <v>0</v>
      </c>
      <c r="AX145" s="52">
        <f t="shared" si="14"/>
        <v>0</v>
      </c>
      <c r="AY145" s="52">
        <f t="shared" si="14"/>
        <v>0</v>
      </c>
      <c r="AZ145" s="52">
        <f t="shared" si="14"/>
        <v>0</v>
      </c>
      <c r="BA145" s="52">
        <f t="shared" si="14"/>
        <v>0</v>
      </c>
      <c r="BB145" s="52">
        <f t="shared" si="14"/>
        <v>0</v>
      </c>
      <c r="BC145" s="52">
        <f t="shared" si="14"/>
        <v>0</v>
      </c>
      <c r="BD145" s="52">
        <f t="shared" si="14"/>
        <v>0</v>
      </c>
      <c r="BE145" s="52">
        <f t="shared" si="14"/>
        <v>0</v>
      </c>
      <c r="BF145" s="52">
        <f t="shared" si="14"/>
        <v>0</v>
      </c>
      <c r="BG145" s="52">
        <f t="shared" si="14"/>
        <v>0</v>
      </c>
      <c r="BH145" s="52">
        <f t="shared" si="14"/>
        <v>0</v>
      </c>
      <c r="BI145" s="52">
        <f t="shared" si="14"/>
        <v>0</v>
      </c>
      <c r="BJ145" s="52">
        <f t="shared" si="14"/>
        <v>0</v>
      </c>
      <c r="BK145" s="52">
        <f t="shared" si="14"/>
        <v>0</v>
      </c>
      <c r="BL145" s="52">
        <f t="shared" si="14"/>
        <v>0</v>
      </c>
      <c r="BM145" s="52">
        <f t="shared" si="14"/>
        <v>0</v>
      </c>
      <c r="BN145" s="52">
        <f t="shared" si="14"/>
        <v>0</v>
      </c>
      <c r="BO145" s="52">
        <f t="shared" si="14"/>
        <v>0</v>
      </c>
      <c r="BP145" s="52">
        <f t="shared" si="14"/>
        <v>0</v>
      </c>
      <c r="BQ145" s="52">
        <f t="shared" si="14"/>
        <v>0</v>
      </c>
      <c r="BR145" s="52">
        <f t="shared" ref="BR145:CH145" si="15">SUM(BR93:BR144)</f>
        <v>0</v>
      </c>
      <c r="BS145" s="52">
        <f t="shared" si="15"/>
        <v>0</v>
      </c>
      <c r="BT145" s="52">
        <f t="shared" si="15"/>
        <v>0</v>
      </c>
      <c r="BU145" s="52">
        <f t="shared" si="15"/>
        <v>0</v>
      </c>
      <c r="BV145" s="52">
        <f t="shared" si="15"/>
        <v>0</v>
      </c>
      <c r="BW145" s="52">
        <f t="shared" si="15"/>
        <v>0</v>
      </c>
      <c r="BX145" s="52">
        <f t="shared" si="15"/>
        <v>0</v>
      </c>
      <c r="BY145" s="52">
        <f t="shared" si="15"/>
        <v>0</v>
      </c>
      <c r="BZ145" s="52">
        <f t="shared" si="15"/>
        <v>0</v>
      </c>
      <c r="CA145" s="52">
        <f t="shared" si="15"/>
        <v>0</v>
      </c>
      <c r="CB145" s="52">
        <f t="shared" si="15"/>
        <v>0</v>
      </c>
      <c r="CC145" s="52">
        <f t="shared" si="15"/>
        <v>0</v>
      </c>
      <c r="CD145" s="52">
        <f t="shared" si="15"/>
        <v>0</v>
      </c>
      <c r="CE145" s="52">
        <f t="shared" si="15"/>
        <v>0</v>
      </c>
      <c r="CF145" s="52">
        <f t="shared" si="15"/>
        <v>0</v>
      </c>
      <c r="CG145" s="52">
        <f t="shared" si="15"/>
        <v>0</v>
      </c>
      <c r="CH145" s="52">
        <f t="shared" si="15"/>
        <v>0</v>
      </c>
    </row>
    <row r="146" spans="1:86" ht="15" customHeight="1" outlineLevel="1">
      <c r="A146" s="17"/>
      <c r="B146" s="6" t="s">
        <v>518</v>
      </c>
      <c r="C146" s="6" t="s">
        <v>519</v>
      </c>
      <c r="D146" s="6" t="s">
        <v>396</v>
      </c>
      <c r="E146" s="52">
        <v>0</v>
      </c>
      <c r="F146" s="52">
        <v>0</v>
      </c>
      <c r="G146" s="52">
        <f>F147</f>
        <v>0</v>
      </c>
      <c r="H146" s="52">
        <f>G147</f>
        <v>0</v>
      </c>
      <c r="I146" s="52">
        <f t="shared" ref="I146:BT146" si="16">H147</f>
        <v>0</v>
      </c>
      <c r="J146" s="52">
        <f t="shared" si="16"/>
        <v>0</v>
      </c>
      <c r="K146" s="52">
        <f t="shared" si="16"/>
        <v>0</v>
      </c>
      <c r="L146" s="52">
        <f t="shared" si="16"/>
        <v>0</v>
      </c>
      <c r="M146" s="52">
        <f t="shared" si="16"/>
        <v>0</v>
      </c>
      <c r="N146" s="52">
        <f t="shared" si="16"/>
        <v>0</v>
      </c>
      <c r="O146" s="52">
        <f t="shared" si="16"/>
        <v>0</v>
      </c>
      <c r="P146" s="52">
        <f t="shared" si="16"/>
        <v>0</v>
      </c>
      <c r="Q146" s="52">
        <f t="shared" si="16"/>
        <v>0</v>
      </c>
      <c r="R146" s="52">
        <f t="shared" si="16"/>
        <v>0</v>
      </c>
      <c r="S146" s="52">
        <f t="shared" si="16"/>
        <v>0</v>
      </c>
      <c r="T146" s="52">
        <f t="shared" si="16"/>
        <v>0</v>
      </c>
      <c r="U146" s="52">
        <f t="shared" si="16"/>
        <v>0</v>
      </c>
      <c r="V146" s="52">
        <f t="shared" si="16"/>
        <v>0</v>
      </c>
      <c r="W146" s="52">
        <f t="shared" si="16"/>
        <v>0</v>
      </c>
      <c r="X146" s="52">
        <f t="shared" si="16"/>
        <v>0</v>
      </c>
      <c r="Y146" s="52">
        <f t="shared" si="16"/>
        <v>0</v>
      </c>
      <c r="Z146" s="52">
        <f t="shared" si="16"/>
        <v>0</v>
      </c>
      <c r="AA146" s="52">
        <f t="shared" si="16"/>
        <v>0</v>
      </c>
      <c r="AB146" s="52">
        <f t="shared" si="16"/>
        <v>0</v>
      </c>
      <c r="AC146" s="52">
        <f t="shared" si="16"/>
        <v>0</v>
      </c>
      <c r="AD146" s="52">
        <f t="shared" si="16"/>
        <v>0</v>
      </c>
      <c r="AE146" s="52">
        <f t="shared" si="16"/>
        <v>0</v>
      </c>
      <c r="AF146" s="52">
        <f t="shared" si="16"/>
        <v>0</v>
      </c>
      <c r="AG146" s="52">
        <f t="shared" si="16"/>
        <v>0</v>
      </c>
      <c r="AH146" s="52">
        <f t="shared" si="16"/>
        <v>0</v>
      </c>
      <c r="AI146" s="52">
        <f t="shared" si="16"/>
        <v>0</v>
      </c>
      <c r="AJ146" s="52">
        <f t="shared" si="16"/>
        <v>0</v>
      </c>
      <c r="AK146" s="52">
        <f t="shared" si="16"/>
        <v>0</v>
      </c>
      <c r="AL146" s="52">
        <f t="shared" si="16"/>
        <v>0</v>
      </c>
      <c r="AM146" s="52">
        <f t="shared" si="16"/>
        <v>0</v>
      </c>
      <c r="AN146" s="52">
        <f t="shared" si="16"/>
        <v>0</v>
      </c>
      <c r="AO146" s="52">
        <f t="shared" si="16"/>
        <v>0</v>
      </c>
      <c r="AP146" s="52">
        <f t="shared" si="16"/>
        <v>0</v>
      </c>
      <c r="AQ146" s="52">
        <f t="shared" si="16"/>
        <v>0</v>
      </c>
      <c r="AR146" s="52">
        <f t="shared" si="16"/>
        <v>0</v>
      </c>
      <c r="AS146" s="52">
        <f t="shared" si="16"/>
        <v>0</v>
      </c>
      <c r="AT146" s="52">
        <f t="shared" si="16"/>
        <v>0</v>
      </c>
      <c r="AU146" s="52">
        <f t="shared" si="16"/>
        <v>0</v>
      </c>
      <c r="AV146" s="52">
        <f t="shared" si="16"/>
        <v>0</v>
      </c>
      <c r="AW146" s="52">
        <f t="shared" si="16"/>
        <v>0</v>
      </c>
      <c r="AX146" s="52">
        <f t="shared" si="16"/>
        <v>0</v>
      </c>
      <c r="AY146" s="52">
        <f t="shared" si="16"/>
        <v>0</v>
      </c>
      <c r="AZ146" s="52">
        <f t="shared" si="16"/>
        <v>0</v>
      </c>
      <c r="BA146" s="52">
        <f t="shared" si="16"/>
        <v>0</v>
      </c>
      <c r="BB146" s="52">
        <f t="shared" si="16"/>
        <v>0</v>
      </c>
      <c r="BC146" s="52">
        <f t="shared" si="16"/>
        <v>0</v>
      </c>
      <c r="BD146" s="52">
        <f t="shared" si="16"/>
        <v>0</v>
      </c>
      <c r="BE146" s="52">
        <f t="shared" si="16"/>
        <v>0</v>
      </c>
      <c r="BF146" s="52">
        <f t="shared" si="16"/>
        <v>0</v>
      </c>
      <c r="BG146" s="52">
        <f t="shared" si="16"/>
        <v>0</v>
      </c>
      <c r="BH146" s="52">
        <f t="shared" si="16"/>
        <v>0</v>
      </c>
      <c r="BI146" s="52">
        <f t="shared" si="16"/>
        <v>0</v>
      </c>
      <c r="BJ146" s="52">
        <f t="shared" si="16"/>
        <v>0</v>
      </c>
      <c r="BK146" s="52">
        <f t="shared" si="16"/>
        <v>0</v>
      </c>
      <c r="BL146" s="52">
        <f t="shared" si="16"/>
        <v>0</v>
      </c>
      <c r="BM146" s="52">
        <f t="shared" si="16"/>
        <v>0</v>
      </c>
      <c r="BN146" s="52">
        <f t="shared" si="16"/>
        <v>0</v>
      </c>
      <c r="BO146" s="52">
        <f t="shared" si="16"/>
        <v>0</v>
      </c>
      <c r="BP146" s="52">
        <f t="shared" si="16"/>
        <v>0</v>
      </c>
      <c r="BQ146" s="52">
        <f t="shared" si="16"/>
        <v>0</v>
      </c>
      <c r="BR146" s="52">
        <f t="shared" si="16"/>
        <v>0</v>
      </c>
      <c r="BS146" s="52">
        <f t="shared" si="16"/>
        <v>0</v>
      </c>
      <c r="BT146" s="52">
        <f t="shared" si="16"/>
        <v>0</v>
      </c>
      <c r="BU146" s="52">
        <f t="shared" ref="BU146:CH146" si="17">BT147</f>
        <v>0</v>
      </c>
      <c r="BV146" s="52">
        <f t="shared" si="17"/>
        <v>0</v>
      </c>
      <c r="BW146" s="52">
        <f t="shared" si="17"/>
        <v>0</v>
      </c>
      <c r="BX146" s="52">
        <f t="shared" si="17"/>
        <v>0</v>
      </c>
      <c r="BY146" s="52">
        <f t="shared" si="17"/>
        <v>0</v>
      </c>
      <c r="BZ146" s="52">
        <f t="shared" si="17"/>
        <v>0</v>
      </c>
      <c r="CA146" s="52">
        <f t="shared" si="17"/>
        <v>0</v>
      </c>
      <c r="CB146" s="52">
        <f t="shared" si="17"/>
        <v>0</v>
      </c>
      <c r="CC146" s="52">
        <f t="shared" si="17"/>
        <v>0</v>
      </c>
      <c r="CD146" s="52">
        <f t="shared" si="17"/>
        <v>0</v>
      </c>
      <c r="CE146" s="52">
        <f t="shared" si="17"/>
        <v>0</v>
      </c>
      <c r="CF146" s="52">
        <f t="shared" si="17"/>
        <v>0</v>
      </c>
      <c r="CG146" s="52">
        <f t="shared" si="17"/>
        <v>0</v>
      </c>
      <c r="CH146" s="52">
        <f t="shared" si="17"/>
        <v>0</v>
      </c>
    </row>
    <row r="147" spans="1:86" ht="14.1" customHeight="1" outlineLevel="1">
      <c r="A147" s="17"/>
      <c r="B147" s="6" t="s">
        <v>520</v>
      </c>
      <c r="C147" s="6" t="s">
        <v>521</v>
      </c>
      <c r="D147" s="6" t="s">
        <v>396</v>
      </c>
      <c r="E147" s="52">
        <f t="shared" ref="E147:BP147" si="18">E91-E145+E146</f>
        <v>0</v>
      </c>
      <c r="F147" s="52">
        <f t="shared" si="18"/>
        <v>0</v>
      </c>
      <c r="G147" s="52">
        <f t="shared" si="18"/>
        <v>0</v>
      </c>
      <c r="H147" s="52">
        <f t="shared" si="18"/>
        <v>0</v>
      </c>
      <c r="I147" s="52">
        <f t="shared" si="18"/>
        <v>0</v>
      </c>
      <c r="J147" s="52">
        <f t="shared" si="18"/>
        <v>0</v>
      </c>
      <c r="K147" s="52">
        <f t="shared" si="18"/>
        <v>0</v>
      </c>
      <c r="L147" s="52">
        <f t="shared" si="18"/>
        <v>0</v>
      </c>
      <c r="M147" s="52">
        <f t="shared" si="18"/>
        <v>0</v>
      </c>
      <c r="N147" s="52">
        <f t="shared" si="18"/>
        <v>0</v>
      </c>
      <c r="O147" s="52">
        <f t="shared" si="18"/>
        <v>0</v>
      </c>
      <c r="P147" s="52">
        <f t="shared" si="18"/>
        <v>0</v>
      </c>
      <c r="Q147" s="52">
        <f t="shared" si="18"/>
        <v>0</v>
      </c>
      <c r="R147" s="52">
        <f t="shared" si="18"/>
        <v>0</v>
      </c>
      <c r="S147" s="52">
        <f t="shared" si="18"/>
        <v>0</v>
      </c>
      <c r="T147" s="52">
        <f t="shared" si="18"/>
        <v>0</v>
      </c>
      <c r="U147" s="52">
        <f t="shared" si="18"/>
        <v>0</v>
      </c>
      <c r="V147" s="52">
        <f t="shared" si="18"/>
        <v>0</v>
      </c>
      <c r="W147" s="52">
        <f t="shared" si="18"/>
        <v>0</v>
      </c>
      <c r="X147" s="52">
        <f t="shared" si="18"/>
        <v>0</v>
      </c>
      <c r="Y147" s="52">
        <f t="shared" si="18"/>
        <v>0</v>
      </c>
      <c r="Z147" s="52">
        <f t="shared" si="18"/>
        <v>0</v>
      </c>
      <c r="AA147" s="52">
        <f t="shared" si="18"/>
        <v>0</v>
      </c>
      <c r="AB147" s="52">
        <f t="shared" si="18"/>
        <v>0</v>
      </c>
      <c r="AC147" s="52">
        <f t="shared" si="18"/>
        <v>0</v>
      </c>
      <c r="AD147" s="52">
        <f t="shared" si="18"/>
        <v>0</v>
      </c>
      <c r="AE147" s="52">
        <f t="shared" si="18"/>
        <v>0</v>
      </c>
      <c r="AF147" s="52">
        <f t="shared" si="18"/>
        <v>0</v>
      </c>
      <c r="AG147" s="52">
        <f t="shared" si="18"/>
        <v>0</v>
      </c>
      <c r="AH147" s="52">
        <f t="shared" si="18"/>
        <v>0</v>
      </c>
      <c r="AI147" s="52">
        <f t="shared" si="18"/>
        <v>0</v>
      </c>
      <c r="AJ147" s="52">
        <f t="shared" si="18"/>
        <v>0</v>
      </c>
      <c r="AK147" s="52">
        <f t="shared" si="18"/>
        <v>0</v>
      </c>
      <c r="AL147" s="52">
        <f t="shared" si="18"/>
        <v>0</v>
      </c>
      <c r="AM147" s="52">
        <f t="shared" si="18"/>
        <v>0</v>
      </c>
      <c r="AN147" s="52">
        <f t="shared" si="18"/>
        <v>0</v>
      </c>
      <c r="AO147" s="52">
        <f t="shared" si="18"/>
        <v>0</v>
      </c>
      <c r="AP147" s="52">
        <f t="shared" si="18"/>
        <v>0</v>
      </c>
      <c r="AQ147" s="52">
        <f t="shared" si="18"/>
        <v>0</v>
      </c>
      <c r="AR147" s="52">
        <f t="shared" si="18"/>
        <v>0</v>
      </c>
      <c r="AS147" s="52">
        <f t="shared" si="18"/>
        <v>0</v>
      </c>
      <c r="AT147" s="52">
        <f t="shared" si="18"/>
        <v>0</v>
      </c>
      <c r="AU147" s="52">
        <f t="shared" si="18"/>
        <v>0</v>
      </c>
      <c r="AV147" s="52">
        <f t="shared" si="18"/>
        <v>0</v>
      </c>
      <c r="AW147" s="52">
        <f t="shared" si="18"/>
        <v>0</v>
      </c>
      <c r="AX147" s="52">
        <f t="shared" si="18"/>
        <v>0</v>
      </c>
      <c r="AY147" s="52">
        <f t="shared" si="18"/>
        <v>0</v>
      </c>
      <c r="AZ147" s="52">
        <f t="shared" si="18"/>
        <v>0</v>
      </c>
      <c r="BA147" s="52">
        <f t="shared" si="18"/>
        <v>0</v>
      </c>
      <c r="BB147" s="52">
        <f t="shared" si="18"/>
        <v>0</v>
      </c>
      <c r="BC147" s="52">
        <f t="shared" si="18"/>
        <v>0</v>
      </c>
      <c r="BD147" s="52">
        <f t="shared" si="18"/>
        <v>0</v>
      </c>
      <c r="BE147" s="52">
        <f t="shared" si="18"/>
        <v>0</v>
      </c>
      <c r="BF147" s="52">
        <f t="shared" si="18"/>
        <v>0</v>
      </c>
      <c r="BG147" s="52">
        <f t="shared" si="18"/>
        <v>0</v>
      </c>
      <c r="BH147" s="52">
        <f t="shared" si="18"/>
        <v>0</v>
      </c>
      <c r="BI147" s="52">
        <f t="shared" si="18"/>
        <v>0</v>
      </c>
      <c r="BJ147" s="52">
        <f t="shared" si="18"/>
        <v>0</v>
      </c>
      <c r="BK147" s="52">
        <f t="shared" si="18"/>
        <v>0</v>
      </c>
      <c r="BL147" s="52">
        <f t="shared" si="18"/>
        <v>0</v>
      </c>
      <c r="BM147" s="52">
        <f t="shared" si="18"/>
        <v>0</v>
      </c>
      <c r="BN147" s="52">
        <f t="shared" si="18"/>
        <v>0</v>
      </c>
      <c r="BO147" s="52">
        <f t="shared" si="18"/>
        <v>0</v>
      </c>
      <c r="BP147" s="52">
        <f t="shared" si="18"/>
        <v>0</v>
      </c>
      <c r="BQ147" s="52">
        <f t="shared" ref="BQ147:CH147" si="19">BQ91-BQ145+BQ146</f>
        <v>0</v>
      </c>
      <c r="BR147" s="52">
        <f t="shared" si="19"/>
        <v>0</v>
      </c>
      <c r="BS147" s="52">
        <f t="shared" si="19"/>
        <v>0</v>
      </c>
      <c r="BT147" s="52">
        <f t="shared" si="19"/>
        <v>0</v>
      </c>
      <c r="BU147" s="52">
        <f t="shared" si="19"/>
        <v>0</v>
      </c>
      <c r="BV147" s="52">
        <f t="shared" si="19"/>
        <v>0</v>
      </c>
      <c r="BW147" s="52">
        <f t="shared" si="19"/>
        <v>0</v>
      </c>
      <c r="BX147" s="52">
        <f t="shared" si="19"/>
        <v>0</v>
      </c>
      <c r="BY147" s="52">
        <f t="shared" si="19"/>
        <v>0</v>
      </c>
      <c r="BZ147" s="52">
        <f t="shared" si="19"/>
        <v>0</v>
      </c>
      <c r="CA147" s="52">
        <f t="shared" si="19"/>
        <v>0</v>
      </c>
      <c r="CB147" s="52">
        <f t="shared" si="19"/>
        <v>0</v>
      </c>
      <c r="CC147" s="52">
        <f t="shared" si="19"/>
        <v>0</v>
      </c>
      <c r="CD147" s="52">
        <f t="shared" si="19"/>
        <v>0</v>
      </c>
      <c r="CE147" s="52">
        <f t="shared" si="19"/>
        <v>0</v>
      </c>
      <c r="CF147" s="52">
        <f t="shared" si="19"/>
        <v>0</v>
      </c>
      <c r="CG147" s="52">
        <f t="shared" si="19"/>
        <v>0</v>
      </c>
      <c r="CH147" s="52">
        <f t="shared" si="19"/>
        <v>0</v>
      </c>
    </row>
    <row r="148" spans="1:86" ht="12.4" customHeight="1" outlineLevel="1">
      <c r="A148" s="17"/>
      <c r="B148" s="6" t="s">
        <v>522</v>
      </c>
      <c r="C148" s="6" t="s">
        <v>523</v>
      </c>
      <c r="D148" s="6" t="s">
        <v>396</v>
      </c>
      <c r="E148" s="52">
        <f>E147*(1/(1+'Fixed Data'!$E$6))</f>
        <v>0</v>
      </c>
      <c r="F148" s="52">
        <f>F147*(1/(1+'Fixed Data'!$E$6))</f>
        <v>0</v>
      </c>
      <c r="G148" s="52">
        <f>G147*(1/(1+'Fixed Data'!$E$6))</f>
        <v>0</v>
      </c>
      <c r="H148" s="52">
        <f>H147*(1/(1+'Fixed Data'!$E$6))</f>
        <v>0</v>
      </c>
      <c r="I148" s="52">
        <f>I147*(1/(1+'Fixed Data'!$E$6))</f>
        <v>0</v>
      </c>
      <c r="J148" s="52">
        <f>J147*(1/(1+'Fixed Data'!$E$6))</f>
        <v>0</v>
      </c>
      <c r="K148" s="52">
        <f>K147*(1/(1+'Fixed Data'!$E$6))</f>
        <v>0</v>
      </c>
      <c r="L148" s="52">
        <f>L147*(1/(1+'Fixed Data'!$E$6))</f>
        <v>0</v>
      </c>
      <c r="M148" s="52">
        <f>M147*(1/(1+'Fixed Data'!$E$6))</f>
        <v>0</v>
      </c>
      <c r="N148" s="52">
        <f>N147*(1/(1+'Fixed Data'!$E$6))</f>
        <v>0</v>
      </c>
      <c r="O148" s="52">
        <f>O147*(1/(1+'Fixed Data'!$E$6))</f>
        <v>0</v>
      </c>
      <c r="P148" s="52">
        <f>P147*(1/(1+'Fixed Data'!$E$6))</f>
        <v>0</v>
      </c>
      <c r="Q148" s="52">
        <f>Q147*(1/(1+'Fixed Data'!$E$6))</f>
        <v>0</v>
      </c>
      <c r="R148" s="52">
        <f>R147*(1/(1+'Fixed Data'!$E$6))</f>
        <v>0</v>
      </c>
      <c r="S148" s="52">
        <f>S147*(1/(1+'Fixed Data'!$E$6))</f>
        <v>0</v>
      </c>
      <c r="T148" s="52">
        <f>T147*(1/(1+'Fixed Data'!$E$6))</f>
        <v>0</v>
      </c>
      <c r="U148" s="52">
        <f>U147*(1/(1+'Fixed Data'!$E$6))</f>
        <v>0</v>
      </c>
      <c r="V148" s="52">
        <f>V147*(1/(1+'Fixed Data'!$E$6))</f>
        <v>0</v>
      </c>
      <c r="W148" s="52">
        <f>W147*(1/(1+'Fixed Data'!$E$6))</f>
        <v>0</v>
      </c>
      <c r="X148" s="52">
        <f>X147*(1/(1+'Fixed Data'!$E$6))</f>
        <v>0</v>
      </c>
      <c r="Y148" s="52">
        <f>Y147*(1/(1+'Fixed Data'!$E$6))</f>
        <v>0</v>
      </c>
      <c r="Z148" s="52">
        <f>Z147*(1/(1+'Fixed Data'!$E$6))</f>
        <v>0</v>
      </c>
      <c r="AA148" s="52">
        <f>AA147*(1/(1+'Fixed Data'!$E$6))</f>
        <v>0</v>
      </c>
      <c r="AB148" s="52">
        <f>AB147*(1/(1+'Fixed Data'!$E$6))</f>
        <v>0</v>
      </c>
      <c r="AC148" s="52">
        <f>AC147*(1/(1+'Fixed Data'!$E$6))</f>
        <v>0</v>
      </c>
      <c r="AD148" s="52">
        <f>AD147*(1/(1+'Fixed Data'!$E$6))</f>
        <v>0</v>
      </c>
      <c r="AE148" s="52">
        <f>AE147*(1/(1+'Fixed Data'!$E$6))</f>
        <v>0</v>
      </c>
      <c r="AF148" s="52">
        <f>AF147*(1/(1+'Fixed Data'!$E$6))</f>
        <v>0</v>
      </c>
      <c r="AG148" s="52">
        <f>AG147*(1/(1+'Fixed Data'!$E$6))</f>
        <v>0</v>
      </c>
      <c r="AH148" s="52">
        <f>AH147*(1/(1+'Fixed Data'!$E$6))</f>
        <v>0</v>
      </c>
      <c r="AI148" s="52">
        <f>AI147*(1/(1+'Fixed Data'!$E$6))</f>
        <v>0</v>
      </c>
      <c r="AJ148" s="52">
        <f>AJ147*(1/(1+'Fixed Data'!$E$6))</f>
        <v>0</v>
      </c>
      <c r="AK148" s="52">
        <f>AK147*(1/(1+'Fixed Data'!$E$6))</f>
        <v>0</v>
      </c>
      <c r="AL148" s="52">
        <f>AL147*(1/(1+'Fixed Data'!$E$6))</f>
        <v>0</v>
      </c>
      <c r="AM148" s="52">
        <f>AM147*(1/(1+'Fixed Data'!$E$6))</f>
        <v>0</v>
      </c>
      <c r="AN148" s="52">
        <f>AN147*(1/(1+'Fixed Data'!$E$6))</f>
        <v>0</v>
      </c>
      <c r="AO148" s="52">
        <f>AO147*(1/(1+'Fixed Data'!$E$6))</f>
        <v>0</v>
      </c>
      <c r="AP148" s="52">
        <f>AP147*(1/(1+'Fixed Data'!$E$6))</f>
        <v>0</v>
      </c>
      <c r="AQ148" s="52">
        <f>AQ147*(1/(1+'Fixed Data'!$E$6))</f>
        <v>0</v>
      </c>
      <c r="AR148" s="52">
        <f>AR147*(1/(1+'Fixed Data'!$E$6))</f>
        <v>0</v>
      </c>
      <c r="AS148" s="52">
        <f>AS147*(1/(1+'Fixed Data'!$E$6))</f>
        <v>0</v>
      </c>
      <c r="AT148" s="52">
        <f>AT147*(1/(1+'Fixed Data'!$E$6))</f>
        <v>0</v>
      </c>
      <c r="AU148" s="52">
        <f>AU147*(1/(1+'Fixed Data'!$E$6))</f>
        <v>0</v>
      </c>
      <c r="AV148" s="52">
        <f>AV147*(1/(1+'Fixed Data'!$E$6))</f>
        <v>0</v>
      </c>
      <c r="AW148" s="52">
        <f>AW147*(1/(1+'Fixed Data'!$E$6))</f>
        <v>0</v>
      </c>
      <c r="AX148" s="52">
        <f>AX147*(1/(1+'Fixed Data'!$E$6))</f>
        <v>0</v>
      </c>
      <c r="AY148" s="52">
        <f>AY147*(1/(1+'Fixed Data'!$E$6))</f>
        <v>0</v>
      </c>
      <c r="AZ148" s="52">
        <f>AZ147*(1/(1+'Fixed Data'!$E$6))</f>
        <v>0</v>
      </c>
      <c r="BA148" s="52">
        <f>BA147*(1/(1+'Fixed Data'!$E$6))</f>
        <v>0</v>
      </c>
      <c r="BB148" s="52">
        <f>BB147*(1/(1+'Fixed Data'!$E$6))</f>
        <v>0</v>
      </c>
      <c r="BC148" s="52">
        <f>BC147*(1/(1+'Fixed Data'!$E$6))</f>
        <v>0</v>
      </c>
      <c r="BD148" s="52">
        <f>BD147*(1/(1+'Fixed Data'!$E$6))</f>
        <v>0</v>
      </c>
      <c r="BE148" s="52">
        <f>BE147*(1/(1+'Fixed Data'!$E$6))</f>
        <v>0</v>
      </c>
      <c r="BF148" s="52">
        <f>BF147*(1/(1+'Fixed Data'!$E$6))</f>
        <v>0</v>
      </c>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52"/>
      <c r="CD148" s="52"/>
      <c r="CE148" s="52"/>
      <c r="CF148" s="52"/>
      <c r="CG148" s="52"/>
      <c r="CH148" s="52"/>
    </row>
    <row r="149" spans="1:86" ht="15">
      <c r="A149" s="17"/>
      <c r="B149" s="6" t="s">
        <v>524</v>
      </c>
      <c r="C149" s="18" t="s">
        <v>525</v>
      </c>
      <c r="D149" s="6" t="s">
        <v>396</v>
      </c>
      <c r="E149" s="52">
        <f>AVERAGE(E146,E148)*'Fixed Data'!$E$6</f>
        <v>0</v>
      </c>
      <c r="F149" s="52">
        <f>AVERAGE(F146,F148)*'Fixed Data'!$E$6</f>
        <v>0</v>
      </c>
      <c r="G149" s="52">
        <f>AVERAGE(G146,G148)*'Fixed Data'!$E$6</f>
        <v>0</v>
      </c>
      <c r="H149" s="52">
        <f>AVERAGE(H146,H148)*'Fixed Data'!$E$6</f>
        <v>0</v>
      </c>
      <c r="I149" s="52">
        <f>AVERAGE(I146,I148)*'Fixed Data'!$E$6</f>
        <v>0</v>
      </c>
      <c r="J149" s="52">
        <f>AVERAGE(J146,J148)*'Fixed Data'!$E$6</f>
        <v>0</v>
      </c>
      <c r="K149" s="52">
        <f>AVERAGE(K146,K148)*'Fixed Data'!$E$6</f>
        <v>0</v>
      </c>
      <c r="L149" s="52">
        <f>AVERAGE(L146,L148)*'Fixed Data'!$E$6</f>
        <v>0</v>
      </c>
      <c r="M149" s="52">
        <f>AVERAGE(M146,M148)*'Fixed Data'!$E$6</f>
        <v>0</v>
      </c>
      <c r="N149" s="52">
        <f>AVERAGE(N146,N148)*'Fixed Data'!$E$6</f>
        <v>0</v>
      </c>
      <c r="O149" s="52">
        <f>AVERAGE(O146,O148)*'Fixed Data'!$E$6</f>
        <v>0</v>
      </c>
      <c r="P149" s="52">
        <f>AVERAGE(P146,P148)*'Fixed Data'!$E$6</f>
        <v>0</v>
      </c>
      <c r="Q149" s="52">
        <f>AVERAGE(Q146,Q148)*'Fixed Data'!$E$6</f>
        <v>0</v>
      </c>
      <c r="R149" s="52">
        <f>AVERAGE(R146,R148)*'Fixed Data'!$E$6</f>
        <v>0</v>
      </c>
      <c r="S149" s="52">
        <f>AVERAGE(S146,S148)*'Fixed Data'!$E$6</f>
        <v>0</v>
      </c>
      <c r="T149" s="52">
        <f>AVERAGE(T146,T148)*'Fixed Data'!$E$6</f>
        <v>0</v>
      </c>
      <c r="U149" s="52">
        <f>AVERAGE(U146,U148)*'Fixed Data'!$E$6</f>
        <v>0</v>
      </c>
      <c r="V149" s="52">
        <f>AVERAGE(V146,V148)*'Fixed Data'!$E$6</f>
        <v>0</v>
      </c>
      <c r="W149" s="52">
        <f>AVERAGE(W146,W148)*'Fixed Data'!$E$6</f>
        <v>0</v>
      </c>
      <c r="X149" s="52">
        <f>AVERAGE(X146,X148)*'Fixed Data'!$E$6</f>
        <v>0</v>
      </c>
      <c r="Y149" s="52">
        <f>AVERAGE(Y146,Y148)*'Fixed Data'!$E$6</f>
        <v>0</v>
      </c>
      <c r="Z149" s="52">
        <f>AVERAGE(Z146,Z148)*'Fixed Data'!$E$6</f>
        <v>0</v>
      </c>
      <c r="AA149" s="52">
        <f>AVERAGE(AA146,AA148)*'Fixed Data'!$E$6</f>
        <v>0</v>
      </c>
      <c r="AB149" s="52">
        <f>AVERAGE(AB146,AB148)*'Fixed Data'!$E$6</f>
        <v>0</v>
      </c>
      <c r="AC149" s="52">
        <f>AVERAGE(AC146,AC148)*'Fixed Data'!$E$6</f>
        <v>0</v>
      </c>
      <c r="AD149" s="52">
        <f>AVERAGE(AD146,AD148)*'Fixed Data'!$E$6</f>
        <v>0</v>
      </c>
      <c r="AE149" s="52">
        <f>AVERAGE(AE146,AE148)*'Fixed Data'!$E$6</f>
        <v>0</v>
      </c>
      <c r="AF149" s="52">
        <f>AVERAGE(AF146,AF148)*'Fixed Data'!$E$6</f>
        <v>0</v>
      </c>
      <c r="AG149" s="52">
        <f>AVERAGE(AG146,AG148)*'Fixed Data'!$E$6</f>
        <v>0</v>
      </c>
      <c r="AH149" s="52">
        <f>AVERAGE(AH146,AH148)*'Fixed Data'!$E$6</f>
        <v>0</v>
      </c>
      <c r="AI149" s="52">
        <f>AVERAGE(AI146,AI148)*'Fixed Data'!$E$6</f>
        <v>0</v>
      </c>
      <c r="AJ149" s="52">
        <f>AVERAGE(AJ146,AJ148)*'Fixed Data'!$E$6</f>
        <v>0</v>
      </c>
      <c r="AK149" s="52">
        <f>AVERAGE(AK146,AK148)*'Fixed Data'!$E$6</f>
        <v>0</v>
      </c>
      <c r="AL149" s="52">
        <f>AVERAGE(AL146,AL148)*'Fixed Data'!$E$6</f>
        <v>0</v>
      </c>
      <c r="AM149" s="52">
        <f>AVERAGE(AM146,AM148)*'Fixed Data'!$E$6</f>
        <v>0</v>
      </c>
      <c r="AN149" s="52">
        <f>AVERAGE(AN146,AN148)*'Fixed Data'!$E$6</f>
        <v>0</v>
      </c>
      <c r="AO149" s="52">
        <f>AVERAGE(AO146,AO148)*'Fixed Data'!$E$6</f>
        <v>0</v>
      </c>
      <c r="AP149" s="52">
        <f>AVERAGE(AP146,AP148)*'Fixed Data'!$E$6</f>
        <v>0</v>
      </c>
      <c r="AQ149" s="52">
        <f>AVERAGE(AQ146,AQ148)*'Fixed Data'!$E$6</f>
        <v>0</v>
      </c>
      <c r="AR149" s="52">
        <f>AVERAGE(AR146,AR148)*'Fixed Data'!$E$6</f>
        <v>0</v>
      </c>
      <c r="AS149" s="52">
        <f>AVERAGE(AS146,AS148)*'Fixed Data'!$E$6</f>
        <v>0</v>
      </c>
      <c r="AT149" s="52">
        <f>AVERAGE(AT146,AT148)*'Fixed Data'!$E$6</f>
        <v>0</v>
      </c>
      <c r="AU149" s="52">
        <f>AVERAGE(AU146,AU148)*'Fixed Data'!$E$6</f>
        <v>0</v>
      </c>
      <c r="AV149" s="52">
        <f>AVERAGE(AV146,AV148)*'Fixed Data'!$E$6</f>
        <v>0</v>
      </c>
      <c r="AW149" s="52">
        <f>AVERAGE(AW146,AW148)*'Fixed Data'!$E$6</f>
        <v>0</v>
      </c>
      <c r="AX149" s="52">
        <f>AVERAGE(AX146,AX148)*'Fixed Data'!$E$6</f>
        <v>0</v>
      </c>
      <c r="AY149" s="52">
        <f>AVERAGE(AY146,AY148)*'Fixed Data'!$E$6</f>
        <v>0</v>
      </c>
      <c r="AZ149" s="52">
        <f>AVERAGE(AZ146,AZ148)*'Fixed Data'!$E$6</f>
        <v>0</v>
      </c>
      <c r="BA149" s="52">
        <f>AVERAGE(BA146,BA148)*'Fixed Data'!$E$6</f>
        <v>0</v>
      </c>
      <c r="BB149" s="52">
        <f>AVERAGE(BB146,BB148)*'Fixed Data'!$E$6</f>
        <v>0</v>
      </c>
      <c r="BC149" s="52">
        <f>AVERAGE(BC146,BC148)*'Fixed Data'!$E$6</f>
        <v>0</v>
      </c>
      <c r="BD149" s="52">
        <f>AVERAGE(BD146,BD148)*'Fixed Data'!$E$6</f>
        <v>0</v>
      </c>
      <c r="BE149" s="52">
        <f>AVERAGE(BE146,BE148)*'Fixed Data'!$E$6</f>
        <v>0</v>
      </c>
      <c r="BF149" s="52">
        <f>AVERAGE(BF146,BF148)*'Fixed Data'!$E$6</f>
        <v>0</v>
      </c>
      <c r="BG149" s="52">
        <f>AVERAGE(BG146:BG147)*'Fixed Data'!$E$6</f>
        <v>0</v>
      </c>
      <c r="BH149" s="52">
        <f>AVERAGE(BH146:BH147)*'Fixed Data'!$E$6</f>
        <v>0</v>
      </c>
      <c r="BI149" s="52">
        <f>AVERAGE(BI146:BI147)*'Fixed Data'!$E$6</f>
        <v>0</v>
      </c>
      <c r="BJ149" s="52">
        <f>AVERAGE(BJ146:BJ147)*'Fixed Data'!$E$6</f>
        <v>0</v>
      </c>
      <c r="BK149" s="52">
        <f>AVERAGE(BK146:BK147)*'Fixed Data'!$E$6</f>
        <v>0</v>
      </c>
      <c r="BL149" s="52">
        <f>AVERAGE(BL146:BL147)*'Fixed Data'!$E$6</f>
        <v>0</v>
      </c>
      <c r="BM149" s="52">
        <f>AVERAGE(BM146:BM147)*'Fixed Data'!$E$6</f>
        <v>0</v>
      </c>
      <c r="BN149" s="52">
        <f>AVERAGE(BN146:BN147)*'Fixed Data'!$E$6</f>
        <v>0</v>
      </c>
      <c r="BO149" s="52">
        <f>AVERAGE(BO146:BO147)*'Fixed Data'!$E$6</f>
        <v>0</v>
      </c>
      <c r="BP149" s="52">
        <f>AVERAGE(BP146:BP147)*'Fixed Data'!$E$6</f>
        <v>0</v>
      </c>
      <c r="BQ149" s="52">
        <f>AVERAGE(BQ146:BQ147)*'Fixed Data'!$E$6</f>
        <v>0</v>
      </c>
      <c r="BR149" s="52">
        <f>AVERAGE(BR146:BR147)*'Fixed Data'!$E$6</f>
        <v>0</v>
      </c>
      <c r="BS149" s="52">
        <f>AVERAGE(BS146:BS147)*'Fixed Data'!$E$6</f>
        <v>0</v>
      </c>
      <c r="BT149" s="52">
        <f>AVERAGE(BT146:BT147)*'Fixed Data'!$E$6</f>
        <v>0</v>
      </c>
      <c r="BU149" s="52">
        <f>AVERAGE(BU146:BU147)*'Fixed Data'!$E$6</f>
        <v>0</v>
      </c>
      <c r="BV149" s="52">
        <f>AVERAGE(BV146:BV147)*'Fixed Data'!$E$6</f>
        <v>0</v>
      </c>
      <c r="BW149" s="52">
        <f>AVERAGE(BW146:BW147)*'Fixed Data'!$E$6</f>
        <v>0</v>
      </c>
      <c r="BX149" s="52">
        <f>AVERAGE(BX146:BX147)*'Fixed Data'!$E$6</f>
        <v>0</v>
      </c>
      <c r="BY149" s="52">
        <f>AVERAGE(BY146:BY147)*'Fixed Data'!$E$6</f>
        <v>0</v>
      </c>
      <c r="BZ149" s="52">
        <f>AVERAGE(BZ146:BZ147)*'Fixed Data'!$E$6</f>
        <v>0</v>
      </c>
      <c r="CA149" s="52">
        <f>AVERAGE(CA146:CA147)*'Fixed Data'!$E$6</f>
        <v>0</v>
      </c>
      <c r="CB149" s="52">
        <f>AVERAGE(CB146:CB147)*'Fixed Data'!$E$6</f>
        <v>0</v>
      </c>
      <c r="CC149" s="52">
        <f>AVERAGE(CC146:CC147)*'Fixed Data'!$E$6</f>
        <v>0</v>
      </c>
      <c r="CD149" s="52">
        <f>AVERAGE(CD146:CD147)*'Fixed Data'!$E$6</f>
        <v>0</v>
      </c>
      <c r="CE149" s="52">
        <f>AVERAGE(CE146:CE147)*'Fixed Data'!$E$6</f>
        <v>0</v>
      </c>
      <c r="CF149" s="52">
        <f>AVERAGE(CF146:CF147)*'Fixed Data'!$E$6</f>
        <v>0</v>
      </c>
      <c r="CG149" s="52">
        <f>AVERAGE(CG146:CG147)*'Fixed Data'!$E$6</f>
        <v>0</v>
      </c>
      <c r="CH149" s="52">
        <f>AVERAGE(CH146:CH147)*'Fixed Data'!$E$6</f>
        <v>0</v>
      </c>
    </row>
    <row r="150" spans="1:86" ht="13.5" thickBot="1">
      <c r="A150" s="19"/>
      <c r="B150" s="20" t="s">
        <v>526</v>
      </c>
      <c r="C150" s="16" t="s">
        <v>527</v>
      </c>
      <c r="D150" s="16" t="s">
        <v>396</v>
      </c>
      <c r="E150" s="56">
        <f t="shared" ref="E150:AJ150" si="20">E92+E145+E149</f>
        <v>0</v>
      </c>
      <c r="F150" s="56">
        <f t="shared" si="20"/>
        <v>0</v>
      </c>
      <c r="G150" s="56">
        <f t="shared" si="20"/>
        <v>0</v>
      </c>
      <c r="H150" s="56">
        <f t="shared" si="20"/>
        <v>0</v>
      </c>
      <c r="I150" s="56">
        <f t="shared" si="20"/>
        <v>0</v>
      </c>
      <c r="J150" s="56">
        <f t="shared" si="20"/>
        <v>0</v>
      </c>
      <c r="K150" s="56">
        <f t="shared" si="20"/>
        <v>0</v>
      </c>
      <c r="L150" s="56">
        <f t="shared" si="20"/>
        <v>0</v>
      </c>
      <c r="M150" s="56">
        <f t="shared" si="20"/>
        <v>0</v>
      </c>
      <c r="N150" s="56">
        <f t="shared" si="20"/>
        <v>0</v>
      </c>
      <c r="O150" s="56">
        <f t="shared" si="20"/>
        <v>0</v>
      </c>
      <c r="P150" s="56">
        <f t="shared" si="20"/>
        <v>0</v>
      </c>
      <c r="Q150" s="56">
        <f t="shared" si="20"/>
        <v>0</v>
      </c>
      <c r="R150" s="56">
        <f t="shared" si="20"/>
        <v>0</v>
      </c>
      <c r="S150" s="56">
        <f t="shared" si="20"/>
        <v>0</v>
      </c>
      <c r="T150" s="56">
        <f t="shared" si="20"/>
        <v>0</v>
      </c>
      <c r="U150" s="56">
        <f t="shared" si="20"/>
        <v>0</v>
      </c>
      <c r="V150" s="56">
        <f t="shared" si="20"/>
        <v>0</v>
      </c>
      <c r="W150" s="56">
        <f t="shared" si="20"/>
        <v>0</v>
      </c>
      <c r="X150" s="56">
        <f t="shared" si="20"/>
        <v>0</v>
      </c>
      <c r="Y150" s="56">
        <f t="shared" si="20"/>
        <v>0</v>
      </c>
      <c r="Z150" s="56">
        <f t="shared" si="20"/>
        <v>0</v>
      </c>
      <c r="AA150" s="56">
        <f t="shared" si="20"/>
        <v>0</v>
      </c>
      <c r="AB150" s="56">
        <f t="shared" si="20"/>
        <v>0</v>
      </c>
      <c r="AC150" s="56">
        <f t="shared" si="20"/>
        <v>0</v>
      </c>
      <c r="AD150" s="56">
        <f t="shared" si="20"/>
        <v>0</v>
      </c>
      <c r="AE150" s="56">
        <f t="shared" si="20"/>
        <v>0</v>
      </c>
      <c r="AF150" s="56">
        <f t="shared" si="20"/>
        <v>0</v>
      </c>
      <c r="AG150" s="56">
        <f t="shared" si="20"/>
        <v>0</v>
      </c>
      <c r="AH150" s="56">
        <f t="shared" si="20"/>
        <v>0</v>
      </c>
      <c r="AI150" s="56">
        <f t="shared" si="20"/>
        <v>0</v>
      </c>
      <c r="AJ150" s="56">
        <f t="shared" si="20"/>
        <v>0</v>
      </c>
      <c r="AK150" s="56">
        <f t="shared" ref="AK150:BP150" si="21">AK92+AK145+AK149</f>
        <v>0</v>
      </c>
      <c r="AL150" s="56">
        <f t="shared" si="21"/>
        <v>0</v>
      </c>
      <c r="AM150" s="56">
        <f t="shared" si="21"/>
        <v>0</v>
      </c>
      <c r="AN150" s="56">
        <f t="shared" si="21"/>
        <v>0</v>
      </c>
      <c r="AO150" s="56">
        <f t="shared" si="21"/>
        <v>0</v>
      </c>
      <c r="AP150" s="56">
        <f t="shared" si="21"/>
        <v>0</v>
      </c>
      <c r="AQ150" s="56">
        <f t="shared" si="21"/>
        <v>0</v>
      </c>
      <c r="AR150" s="56">
        <f t="shared" si="21"/>
        <v>0</v>
      </c>
      <c r="AS150" s="56">
        <f t="shared" si="21"/>
        <v>0</v>
      </c>
      <c r="AT150" s="56">
        <f t="shared" si="21"/>
        <v>0</v>
      </c>
      <c r="AU150" s="56">
        <f t="shared" si="21"/>
        <v>0</v>
      </c>
      <c r="AV150" s="56">
        <f t="shared" si="21"/>
        <v>0</v>
      </c>
      <c r="AW150" s="56">
        <f t="shared" si="21"/>
        <v>0</v>
      </c>
      <c r="AX150" s="56">
        <f t="shared" si="21"/>
        <v>0</v>
      </c>
      <c r="AY150" s="56">
        <f t="shared" si="21"/>
        <v>0</v>
      </c>
      <c r="AZ150" s="56">
        <f t="shared" si="21"/>
        <v>0</v>
      </c>
      <c r="BA150" s="56">
        <f t="shared" si="21"/>
        <v>0</v>
      </c>
      <c r="BB150" s="56">
        <f t="shared" si="21"/>
        <v>0</v>
      </c>
      <c r="BC150" s="56">
        <f t="shared" si="21"/>
        <v>0</v>
      </c>
      <c r="BD150" s="56">
        <f t="shared" si="21"/>
        <v>0</v>
      </c>
      <c r="BE150" s="56">
        <f t="shared" si="21"/>
        <v>0</v>
      </c>
      <c r="BF150" s="56">
        <f t="shared" si="21"/>
        <v>0</v>
      </c>
      <c r="BG150" s="56">
        <f t="shared" si="21"/>
        <v>0</v>
      </c>
      <c r="BH150" s="56">
        <f t="shared" si="21"/>
        <v>0</v>
      </c>
      <c r="BI150" s="56">
        <f t="shared" si="21"/>
        <v>0</v>
      </c>
      <c r="BJ150" s="56">
        <f t="shared" si="21"/>
        <v>0</v>
      </c>
      <c r="BK150" s="56">
        <f t="shared" si="21"/>
        <v>0</v>
      </c>
      <c r="BL150" s="56">
        <f t="shared" si="21"/>
        <v>0</v>
      </c>
      <c r="BM150" s="56">
        <f t="shared" si="21"/>
        <v>0</v>
      </c>
      <c r="BN150" s="56">
        <f t="shared" si="21"/>
        <v>0</v>
      </c>
      <c r="BO150" s="56">
        <f t="shared" si="21"/>
        <v>0</v>
      </c>
      <c r="BP150" s="56">
        <f t="shared" si="21"/>
        <v>0</v>
      </c>
      <c r="BQ150" s="56">
        <f t="shared" ref="BQ150:CH150" si="22">BQ92+BQ145+BQ149</f>
        <v>0</v>
      </c>
      <c r="BR150" s="56">
        <f t="shared" si="22"/>
        <v>0</v>
      </c>
      <c r="BS150" s="56">
        <f t="shared" si="22"/>
        <v>0</v>
      </c>
      <c r="BT150" s="56">
        <f t="shared" si="22"/>
        <v>0</v>
      </c>
      <c r="BU150" s="56">
        <f t="shared" si="22"/>
        <v>0</v>
      </c>
      <c r="BV150" s="56">
        <f t="shared" si="22"/>
        <v>0</v>
      </c>
      <c r="BW150" s="56">
        <f t="shared" si="22"/>
        <v>0</v>
      </c>
      <c r="BX150" s="56">
        <f t="shared" si="22"/>
        <v>0</v>
      </c>
      <c r="BY150" s="56">
        <f t="shared" si="22"/>
        <v>0</v>
      </c>
      <c r="BZ150" s="56">
        <f t="shared" si="22"/>
        <v>0</v>
      </c>
      <c r="CA150" s="56">
        <f t="shared" si="22"/>
        <v>0</v>
      </c>
      <c r="CB150" s="56">
        <f t="shared" si="22"/>
        <v>0</v>
      </c>
      <c r="CC150" s="56">
        <f t="shared" si="22"/>
        <v>0</v>
      </c>
      <c r="CD150" s="56">
        <f t="shared" si="22"/>
        <v>0</v>
      </c>
      <c r="CE150" s="56">
        <f t="shared" si="22"/>
        <v>0</v>
      </c>
      <c r="CF150" s="56">
        <f t="shared" si="22"/>
        <v>0</v>
      </c>
      <c r="CG150" s="56">
        <f t="shared" si="22"/>
        <v>0</v>
      </c>
      <c r="CH150" s="56">
        <f t="shared" si="22"/>
        <v>0</v>
      </c>
    </row>
    <row r="152" spans="1:86" ht="13.5" thickBot="1">
      <c r="A152" s="9"/>
      <c r="B152" s="9"/>
      <c r="C152" s="8"/>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row>
    <row r="153" spans="1:86" ht="15" customHeight="1" outlineLevel="1">
      <c r="A153" s="284" t="s">
        <v>528</v>
      </c>
      <c r="B153" s="5" t="s">
        <v>529</v>
      </c>
      <c r="C153" s="196"/>
      <c r="D153" s="5" t="s">
        <v>396</v>
      </c>
      <c r="E153" s="57">
        <f>'Fixed Data'!$K$7*E166/1000000</f>
        <v>0</v>
      </c>
      <c r="F153" s="57">
        <f>'Fixed Data'!$K$5*F166/1000000</f>
        <v>0</v>
      </c>
      <c r="G153" s="57">
        <f>'Fixed Data'!$K$5*G166/1000000</f>
        <v>0</v>
      </c>
      <c r="H153" s="57">
        <f>'Fixed Data'!$K$5*H166/1000000</f>
        <v>0</v>
      </c>
      <c r="I153" s="57">
        <f>'Fixed Data'!$K$5*I166/1000000</f>
        <v>0</v>
      </c>
      <c r="J153" s="57">
        <f>'Fixed Data'!$K$5*J166/1000000</f>
        <v>0</v>
      </c>
      <c r="K153" s="57">
        <f>'Fixed Data'!$K$5*K166/1000000</f>
        <v>0</v>
      </c>
      <c r="L153" s="57">
        <f>'Fixed Data'!$K$5*L166/1000000</f>
        <v>0</v>
      </c>
      <c r="M153" s="57">
        <f>'Fixed Data'!$K$5*M166/1000000</f>
        <v>0</v>
      </c>
      <c r="N153" s="57">
        <f>'Fixed Data'!$K$5*N166/1000000</f>
        <v>0</v>
      </c>
      <c r="O153" s="57">
        <f>'Fixed Data'!$K$5*O166/1000000</f>
        <v>0</v>
      </c>
      <c r="P153" s="57">
        <f>'Fixed Data'!$K$5*P166/1000000</f>
        <v>0</v>
      </c>
      <c r="Q153" s="57">
        <f>'Fixed Data'!$K$5*Q166/1000000</f>
        <v>0</v>
      </c>
      <c r="R153" s="57">
        <f>'Fixed Data'!$K$5*R166/1000000</f>
        <v>0</v>
      </c>
      <c r="S153" s="57">
        <f>'Fixed Data'!$K$5*S166/1000000</f>
        <v>0</v>
      </c>
      <c r="T153" s="57">
        <f>'Fixed Data'!$K$5*T166/1000000</f>
        <v>0</v>
      </c>
      <c r="U153" s="57">
        <f>'Fixed Data'!$K$5*U166/1000000</f>
        <v>0</v>
      </c>
      <c r="V153" s="57">
        <f>'Fixed Data'!$K$5*V166/1000000</f>
        <v>0</v>
      </c>
      <c r="W153" s="57">
        <f>'Fixed Data'!$K$5*W166/1000000</f>
        <v>0</v>
      </c>
      <c r="X153" s="57">
        <f>'Fixed Data'!$K$5*X166/1000000</f>
        <v>0</v>
      </c>
      <c r="Y153" s="57">
        <f>'Fixed Data'!$K$5*Y166/1000000</f>
        <v>0</v>
      </c>
      <c r="Z153" s="57">
        <f>'Fixed Data'!$K$5*Z166/1000000</f>
        <v>0</v>
      </c>
      <c r="AA153" s="57">
        <f>'Fixed Data'!$K$5*AA166/1000000</f>
        <v>0</v>
      </c>
      <c r="AB153" s="57">
        <f>'Fixed Data'!$K$5*AB166/1000000</f>
        <v>0</v>
      </c>
      <c r="AC153" s="57">
        <f>'Fixed Data'!$K$5*AC166/1000000</f>
        <v>0</v>
      </c>
      <c r="AD153" s="57">
        <f>'Fixed Data'!$K$5*AD166/1000000</f>
        <v>0</v>
      </c>
      <c r="AE153" s="57">
        <f>'Fixed Data'!$K$5*AE166/1000000</f>
        <v>0</v>
      </c>
      <c r="AF153" s="57">
        <f>'Fixed Data'!$K$5*AF166/1000000</f>
        <v>0</v>
      </c>
      <c r="AG153" s="57">
        <f>'Fixed Data'!$K$5*AG166/1000000</f>
        <v>0</v>
      </c>
      <c r="AH153" s="57">
        <f>'Fixed Data'!$K$5*AH166/1000000</f>
        <v>0</v>
      </c>
      <c r="AI153" s="57">
        <f>'Fixed Data'!$K$5*AI166/1000000</f>
        <v>0</v>
      </c>
      <c r="AJ153" s="57">
        <f>'Fixed Data'!$K$5*AJ166/1000000</f>
        <v>0</v>
      </c>
      <c r="AK153" s="57">
        <f>'Fixed Data'!$K$5*AK166/1000000</f>
        <v>0</v>
      </c>
      <c r="AL153" s="57">
        <f>'Fixed Data'!$K$5*AL166/1000000</f>
        <v>0</v>
      </c>
      <c r="AM153" s="57">
        <f>'Fixed Data'!$K$5*AM166/1000000</f>
        <v>0</v>
      </c>
      <c r="AN153" s="57">
        <f>'Fixed Data'!$K$5*AN166/1000000</f>
        <v>0</v>
      </c>
      <c r="AO153" s="57">
        <f>'Fixed Data'!$K$5*AO166/1000000</f>
        <v>0</v>
      </c>
      <c r="AP153" s="57">
        <f>'Fixed Data'!$K$5*AP166/1000000</f>
        <v>0</v>
      </c>
      <c r="AQ153" s="57">
        <f>'Fixed Data'!$K$5*AQ166/1000000</f>
        <v>0</v>
      </c>
      <c r="AR153" s="57">
        <f>'Fixed Data'!$K$5*AR166/1000000</f>
        <v>0</v>
      </c>
      <c r="AS153" s="57">
        <f>'Fixed Data'!$K$5*AS166/1000000</f>
        <v>0</v>
      </c>
      <c r="AT153" s="57">
        <f>'Fixed Data'!$K$5*AT166/1000000</f>
        <v>0</v>
      </c>
      <c r="AU153" s="57">
        <f>'Fixed Data'!$K$5*AU166/1000000</f>
        <v>0</v>
      </c>
      <c r="AV153" s="57">
        <f>'Fixed Data'!$K$5*AV166/1000000</f>
        <v>0</v>
      </c>
      <c r="AW153" s="57">
        <f>'Fixed Data'!$K$5*AW166/1000000</f>
        <v>0</v>
      </c>
      <c r="AX153" s="57">
        <f>'Fixed Data'!$K$5*AX166/1000000</f>
        <v>0</v>
      </c>
      <c r="AY153" s="57">
        <f>'Fixed Data'!$K$5*AY166/1000000</f>
        <v>0</v>
      </c>
      <c r="AZ153" s="57">
        <f>'Fixed Data'!$K$5*AZ166/1000000</f>
        <v>0</v>
      </c>
      <c r="BA153" s="57">
        <f>'Fixed Data'!$K$5*BA166/1000000</f>
        <v>0</v>
      </c>
      <c r="BB153" s="57">
        <f>'Fixed Data'!$K$5*BB166/1000000</f>
        <v>0</v>
      </c>
      <c r="BC153" s="57">
        <f>'Fixed Data'!$K$5*BC166/1000000</f>
        <v>0</v>
      </c>
      <c r="BD153" s="57">
        <f>'Fixed Data'!$K$5*BD166/1000000</f>
        <v>0</v>
      </c>
      <c r="BE153" s="57">
        <f>'Fixed Data'!$K$5*BE166/1000000</f>
        <v>0</v>
      </c>
      <c r="BF153" s="57">
        <f>'Fixed Data'!$K$5*BF166/1000000</f>
        <v>0</v>
      </c>
      <c r="BG153" s="57">
        <f>'Fixed Data'!$K$7*BG166/1000000</f>
        <v>0</v>
      </c>
      <c r="BH153" s="57">
        <f>'Fixed Data'!$K$7*BH166/1000000</f>
        <v>0</v>
      </c>
      <c r="BI153" s="57">
        <f>'Fixed Data'!$K$7*BI166/1000000</f>
        <v>0</v>
      </c>
      <c r="BJ153" s="57">
        <f>'Fixed Data'!$K$7*BJ166/1000000</f>
        <v>0</v>
      </c>
      <c r="BK153" s="57">
        <f>'Fixed Data'!$K$7*BK166/1000000</f>
        <v>0</v>
      </c>
      <c r="BL153" s="57">
        <f>'Fixed Data'!$K$7*BL166/1000000</f>
        <v>0</v>
      </c>
      <c r="BM153" s="57">
        <f>'Fixed Data'!$K$7*BM166/1000000</f>
        <v>0</v>
      </c>
      <c r="BN153" s="57">
        <f>'Fixed Data'!$K$7*BN166/1000000</f>
        <v>0</v>
      </c>
      <c r="BO153" s="57">
        <f>'Fixed Data'!$K$7*BO166/1000000</f>
        <v>0</v>
      </c>
      <c r="BP153" s="57">
        <f>'Fixed Data'!$K$7*BP166/1000000</f>
        <v>0</v>
      </c>
      <c r="BQ153" s="57">
        <f>'Fixed Data'!$K$7*BQ166/1000000</f>
        <v>0</v>
      </c>
      <c r="BR153" s="57">
        <f>'Fixed Data'!$K$7*BR166/1000000</f>
        <v>0</v>
      </c>
      <c r="BS153" s="57">
        <f>'Fixed Data'!$K$7*BS166/1000000</f>
        <v>0</v>
      </c>
      <c r="BT153" s="57">
        <f>'Fixed Data'!$K$7*BT166/1000000</f>
        <v>0</v>
      </c>
      <c r="BU153" s="57">
        <f>'Fixed Data'!$K$7*BU166/1000000</f>
        <v>0</v>
      </c>
      <c r="BV153" s="57">
        <f>'Fixed Data'!$K$7*BV166/1000000</f>
        <v>0</v>
      </c>
      <c r="BW153" s="57">
        <f>'Fixed Data'!$K$7*BW166/1000000</f>
        <v>0</v>
      </c>
      <c r="BX153" s="57">
        <f>'Fixed Data'!$K$7*BX166/1000000</f>
        <v>0</v>
      </c>
      <c r="BY153" s="57">
        <f>'Fixed Data'!$K$7*BY166/1000000</f>
        <v>0</v>
      </c>
      <c r="BZ153" s="57">
        <f>'Fixed Data'!$K$7*BZ166/1000000</f>
        <v>0</v>
      </c>
      <c r="CA153" s="57">
        <f>'Fixed Data'!$K$7*CA166/1000000</f>
        <v>0</v>
      </c>
      <c r="CB153" s="57">
        <f>'Fixed Data'!$K$7*CB166/1000000</f>
        <v>0</v>
      </c>
      <c r="CC153" s="57">
        <f>'Fixed Data'!$K$7*CC166/1000000</f>
        <v>0</v>
      </c>
      <c r="CD153" s="57">
        <f>'Fixed Data'!$K$7*CD166/1000000</f>
        <v>0</v>
      </c>
      <c r="CE153" s="57">
        <f>'Fixed Data'!$K$7*CE166/1000000</f>
        <v>0</v>
      </c>
      <c r="CF153" s="57">
        <f>'Fixed Data'!$K$7*CF166/1000000</f>
        <v>0</v>
      </c>
      <c r="CG153" s="57">
        <f>'Fixed Data'!$K$7*CG166/1000000</f>
        <v>0</v>
      </c>
      <c r="CH153" s="57">
        <f>'Fixed Data'!$K$7*CH166/1000000</f>
        <v>0</v>
      </c>
    </row>
    <row r="154" spans="1:86" outlineLevel="1">
      <c r="A154" s="284"/>
      <c r="B154" s="100" t="s">
        <v>530</v>
      </c>
      <c r="C154" s="196"/>
      <c r="D154" s="18" t="s">
        <v>396</v>
      </c>
      <c r="E154" s="52">
        <f>E168*(VLOOKUP($F51,'Fixed Data'!$B$16:$F$107,5,FALSE)/1000000)</f>
        <v>0</v>
      </c>
      <c r="F154" s="52">
        <f>F168*(VLOOKUP($F51,'Fixed Data'!$B$16:$F$107,5,FALSE)/1000000)</f>
        <v>0</v>
      </c>
      <c r="G154" s="52">
        <f>G168*(VLOOKUP($F51,'Fixed Data'!$B$16:$F$107,5,FALSE)/1000000)</f>
        <v>0</v>
      </c>
      <c r="H154" s="52">
        <f>H168*(VLOOKUP($F51,'Fixed Data'!$B$16:$F$107,5,FALSE)/1000000)</f>
        <v>0</v>
      </c>
      <c r="I154" s="52">
        <f>I168*(VLOOKUP($F51,'Fixed Data'!$B$16:$F$107,5,FALSE)/1000000)</f>
        <v>0</v>
      </c>
      <c r="J154" s="52">
        <f>J168*(VLOOKUP($F51,'Fixed Data'!$B$16:$F$107,5,FALSE)/1000000)</f>
        <v>0</v>
      </c>
      <c r="K154" s="52">
        <f>K168*(VLOOKUP($F51,'Fixed Data'!$B$16:$F$107,5,FALSE)/1000000)</f>
        <v>0</v>
      </c>
      <c r="L154" s="52">
        <f>L168*(VLOOKUP($F51,'Fixed Data'!$B$16:$F$107,5,FALSE)/1000000)</f>
        <v>0</v>
      </c>
      <c r="M154" s="52">
        <f>M168*(VLOOKUP($F51,'Fixed Data'!$B$16:$F$107,5,FALSE)/1000000)</f>
        <v>0</v>
      </c>
      <c r="N154" s="52">
        <f>N168*(VLOOKUP($F51,'Fixed Data'!$B$16:$F$107,5,FALSE)/1000000)</f>
        <v>0</v>
      </c>
      <c r="O154" s="52">
        <f>O168*(VLOOKUP($F51,'Fixed Data'!$B$16:$F$107,5,FALSE)/1000000)</f>
        <v>0</v>
      </c>
      <c r="P154" s="52">
        <f>P168*(VLOOKUP($F51,'Fixed Data'!$B$16:$F$107,5,FALSE)/1000000)</f>
        <v>0</v>
      </c>
      <c r="Q154" s="52">
        <f>Q168*(VLOOKUP($F51,'Fixed Data'!$B$16:$F$107,5,FALSE)/1000000)</f>
        <v>0</v>
      </c>
      <c r="R154" s="52">
        <f>R168*(VLOOKUP($F51,'Fixed Data'!$B$16:$F$107,5,FALSE)/1000000)</f>
        <v>0</v>
      </c>
      <c r="S154" s="52">
        <f>S168*(VLOOKUP($F51,'Fixed Data'!$B$16:$F$107,5,FALSE)/1000000)</f>
        <v>0</v>
      </c>
      <c r="T154" s="52">
        <f>T168*(VLOOKUP($F51,'Fixed Data'!$B$16:$F$107,5,FALSE)/1000000)</f>
        <v>0</v>
      </c>
      <c r="U154" s="52">
        <f>U168*(VLOOKUP($F51,'Fixed Data'!$B$16:$F$107,5,FALSE)/1000000)</f>
        <v>0</v>
      </c>
      <c r="V154" s="52">
        <f>V168*(VLOOKUP($F51,'Fixed Data'!$B$16:$F$107,5,FALSE)/1000000)</f>
        <v>0</v>
      </c>
      <c r="W154" s="52">
        <f>W168*(VLOOKUP($F51,'Fixed Data'!$B$16:$F$107,5,FALSE)/1000000)</f>
        <v>0</v>
      </c>
      <c r="X154" s="52">
        <f>X168*(VLOOKUP($F51,'Fixed Data'!$B$16:$F$107,5,FALSE)/1000000)</f>
        <v>0</v>
      </c>
      <c r="Y154" s="52">
        <f>Y168*(VLOOKUP($F51,'Fixed Data'!$B$16:$F$107,5,FALSE)/1000000)</f>
        <v>0</v>
      </c>
      <c r="Z154" s="52">
        <f>Z168*(VLOOKUP($F51,'Fixed Data'!$B$16:$F$107,5,FALSE)/1000000)</f>
        <v>0</v>
      </c>
      <c r="AA154" s="52">
        <f>AA168*(VLOOKUP($F51,'Fixed Data'!$B$16:$F$107,5,FALSE)/1000000)</f>
        <v>0</v>
      </c>
      <c r="AB154" s="52">
        <f>AB168*(VLOOKUP($F51,'Fixed Data'!$B$16:$F$107,5,FALSE)/1000000)</f>
        <v>0</v>
      </c>
      <c r="AC154" s="52">
        <f>AC168*(VLOOKUP($F51,'Fixed Data'!$B$16:$F$107,5,FALSE)/1000000)</f>
        <v>0</v>
      </c>
      <c r="AD154" s="52">
        <f>AD168*(VLOOKUP($F51,'Fixed Data'!$B$16:$F$107,5,FALSE)/1000000)</f>
        <v>0</v>
      </c>
      <c r="AE154" s="52">
        <f>AE168*(VLOOKUP($F51,'Fixed Data'!$B$16:$F$107,5,FALSE)/1000000)</f>
        <v>0</v>
      </c>
      <c r="AF154" s="52">
        <f>AF168*(VLOOKUP($F51,'Fixed Data'!$B$16:$F$107,5,FALSE)/1000000)</f>
        <v>0</v>
      </c>
      <c r="AG154" s="52">
        <f>AG168*(VLOOKUP($F51,'Fixed Data'!$B$16:$F$107,5,FALSE)/1000000)</f>
        <v>0</v>
      </c>
      <c r="AH154" s="52">
        <f>AH168*(VLOOKUP($F51,'Fixed Data'!$B$16:$F$107,5,FALSE)/1000000)</f>
        <v>0</v>
      </c>
      <c r="AI154" s="52">
        <f>AI168*(VLOOKUP($F51,'Fixed Data'!$B$16:$F$107,5,FALSE)/1000000)</f>
        <v>0</v>
      </c>
      <c r="AJ154" s="52">
        <f>AJ168*(VLOOKUP($F51,'Fixed Data'!$B$16:$F$107,5,FALSE)/1000000)</f>
        <v>0</v>
      </c>
      <c r="AK154" s="52">
        <f>AK168*(VLOOKUP($F51,'Fixed Data'!$B$16:$F$107,5,FALSE)/1000000)</f>
        <v>0</v>
      </c>
      <c r="AL154" s="52">
        <f>AL168*(VLOOKUP($F51,'Fixed Data'!$B$16:$F$107,5,FALSE)/1000000)</f>
        <v>0</v>
      </c>
      <c r="AM154" s="52">
        <f>AM168*(VLOOKUP($F51,'Fixed Data'!$B$16:$F$107,5,FALSE)/1000000)</f>
        <v>0</v>
      </c>
      <c r="AN154" s="52">
        <f>AN168*(VLOOKUP($F51,'Fixed Data'!$B$16:$F$107,5,FALSE)/1000000)</f>
        <v>0</v>
      </c>
      <c r="AO154" s="52">
        <f>AO168*(VLOOKUP($F51,'Fixed Data'!$B$16:$F$107,5,FALSE)/1000000)</f>
        <v>0</v>
      </c>
      <c r="AP154" s="52">
        <f>AP168*(VLOOKUP($F51,'Fixed Data'!$B$16:$F$107,5,FALSE)/1000000)</f>
        <v>0</v>
      </c>
      <c r="AQ154" s="52">
        <f>AQ168*(VLOOKUP($F51,'Fixed Data'!$B$16:$F$107,5,FALSE)/1000000)</f>
        <v>0</v>
      </c>
      <c r="AR154" s="52">
        <f>AR168*(VLOOKUP($F51,'Fixed Data'!$B$16:$F$107,5,FALSE)/1000000)</f>
        <v>0</v>
      </c>
      <c r="AS154" s="52">
        <f>AS168*(VLOOKUP($F51,'Fixed Data'!$B$16:$F$107,5,FALSE)/1000000)</f>
        <v>0</v>
      </c>
      <c r="AT154" s="52">
        <f>AT168*(VLOOKUP($F51,'Fixed Data'!$B$16:$F$107,5,FALSE)/1000000)</f>
        <v>0</v>
      </c>
      <c r="AU154" s="52">
        <f>AU168*(VLOOKUP($F51,'Fixed Data'!$B$16:$F$107,5,FALSE)/1000000)</f>
        <v>0</v>
      </c>
      <c r="AV154" s="52">
        <f>AV168*(VLOOKUP($F51,'Fixed Data'!$B$16:$F$107,5,FALSE)/1000000)</f>
        <v>0</v>
      </c>
      <c r="AW154" s="52">
        <f>AW168*(VLOOKUP($F51,'Fixed Data'!$B$16:$F$107,5,FALSE)/1000000)</f>
        <v>0</v>
      </c>
      <c r="AX154" s="52">
        <f>AX168*(VLOOKUP($F51,'Fixed Data'!$B$16:$F$107,5,FALSE)/1000000)</f>
        <v>0</v>
      </c>
      <c r="AY154" s="52">
        <f>AY168*(VLOOKUP($F51,'Fixed Data'!$B$16:$F$107,5,FALSE)/1000000)</f>
        <v>0</v>
      </c>
      <c r="AZ154" s="52">
        <f>AZ168*(VLOOKUP($F51,'Fixed Data'!$B$16:$F$107,5,FALSE)/1000000)</f>
        <v>0</v>
      </c>
      <c r="BA154" s="52">
        <f>BA168*(VLOOKUP($F51,'Fixed Data'!$B$16:$F$107,5,FALSE)/1000000)</f>
        <v>0</v>
      </c>
      <c r="BB154" s="52">
        <f>BB168*(VLOOKUP($F51,'Fixed Data'!$B$16:$F$107,5,FALSE)/1000000)</f>
        <v>0</v>
      </c>
      <c r="BC154" s="52">
        <f>BC168*(VLOOKUP($F51,'Fixed Data'!$B$16:$F$107,5,FALSE)/1000000)</f>
        <v>0</v>
      </c>
      <c r="BD154" s="52">
        <f>BD168*(VLOOKUP($F51,'Fixed Data'!$B$16:$F$107,5,FALSE)/1000000)</f>
        <v>0</v>
      </c>
      <c r="BE154" s="52">
        <f>BE168*(VLOOKUP($F51,'Fixed Data'!$B$16:$F$107,5,FALSE)/1000000)</f>
        <v>0</v>
      </c>
      <c r="BF154" s="52">
        <f>BF168*(VLOOKUP($F51,'Fixed Data'!$B$16:$F$107,5,FALSE)/1000000)</f>
        <v>0</v>
      </c>
      <c r="BG154" s="52">
        <f>BG167*(VLOOKUP($F51,'Fixed Data'!$B$16:$F$107,5,FALSE)/1000000)</f>
        <v>0</v>
      </c>
      <c r="BH154" s="52">
        <f>BH167*(VLOOKUP($F51,'Fixed Data'!$B$16:$F$107,5,FALSE)/1000000)</f>
        <v>0</v>
      </c>
      <c r="BI154" s="52">
        <f>BI167*(VLOOKUP($F51,'Fixed Data'!$B$16:$F$107,5,FALSE)/1000000)</f>
        <v>0</v>
      </c>
      <c r="BJ154" s="52">
        <f>BJ167*(VLOOKUP($F51,'Fixed Data'!$B$16:$F$107,5,FALSE)/1000000)</f>
        <v>0</v>
      </c>
      <c r="BK154" s="52">
        <f>BK167*(VLOOKUP($F51,'Fixed Data'!$B$16:$F$107,5,FALSE)/1000000)</f>
        <v>0</v>
      </c>
      <c r="BL154" s="52">
        <f>BL167*(VLOOKUP($F51,'Fixed Data'!$B$16:$F$107,5,FALSE)/1000000)</f>
        <v>0</v>
      </c>
      <c r="BM154" s="52">
        <f>BM167*(VLOOKUP($F51,'Fixed Data'!$B$16:$F$107,5,FALSE)/1000000)</f>
        <v>0</v>
      </c>
      <c r="BN154" s="52">
        <f>BN167*(VLOOKUP($F51,'Fixed Data'!$B$16:$F$107,5,FALSE)/1000000)</f>
        <v>0</v>
      </c>
      <c r="BO154" s="52">
        <f>BO167*(VLOOKUP($F51,'Fixed Data'!$B$16:$F$107,5,FALSE)/1000000)</f>
        <v>0</v>
      </c>
      <c r="BP154" s="52">
        <f>BP167*(VLOOKUP($F51,'Fixed Data'!$B$16:$F$107,5,FALSE)/1000000)</f>
        <v>0</v>
      </c>
      <c r="BQ154" s="52">
        <f>BQ167*(VLOOKUP($F51,'Fixed Data'!$B$16:$F$107,5,FALSE)/1000000)</f>
        <v>0</v>
      </c>
      <c r="BR154" s="52">
        <f>BR167*(VLOOKUP($F51,'Fixed Data'!$B$16:$F$107,5,FALSE)/1000000)</f>
        <v>0</v>
      </c>
      <c r="BS154" s="52">
        <f>BS167*(VLOOKUP($F51,'Fixed Data'!$B$16:$F$107,5,FALSE)/1000000)</f>
        <v>0</v>
      </c>
      <c r="BT154" s="52">
        <f>BT167*(VLOOKUP($F51,'Fixed Data'!$B$16:$F$107,5,FALSE)/1000000)</f>
        <v>0</v>
      </c>
      <c r="BU154" s="52">
        <f>BU167*(VLOOKUP($F51,'Fixed Data'!$B$16:$F$107,5,FALSE)/1000000)</f>
        <v>0</v>
      </c>
      <c r="BV154" s="52">
        <f>BV167*(VLOOKUP($F51,'Fixed Data'!$B$16:$F$107,5,FALSE)/1000000)</f>
        <v>0</v>
      </c>
      <c r="BW154" s="52">
        <f>BW167*(VLOOKUP($F51,'Fixed Data'!$B$16:$F$107,5,FALSE)/1000000)</f>
        <v>0</v>
      </c>
      <c r="BX154" s="52">
        <f>BX167*(VLOOKUP($F51,'Fixed Data'!$B$16:$F$107,5,FALSE)/1000000)</f>
        <v>0</v>
      </c>
      <c r="BY154" s="52">
        <f>BY167*(VLOOKUP($F51,'Fixed Data'!$B$16:$F$107,5,FALSE)/1000000)</f>
        <v>0</v>
      </c>
      <c r="BZ154" s="52">
        <f>BZ167*(VLOOKUP($F51,'Fixed Data'!$B$16:$F$107,5,FALSE)/1000000)</f>
        <v>0</v>
      </c>
      <c r="CA154" s="52">
        <f>CA167*(VLOOKUP($F51,'Fixed Data'!$B$16:$F$107,5,FALSE)/1000000)</f>
        <v>0</v>
      </c>
      <c r="CB154" s="52">
        <f>CB167*(VLOOKUP($F51,'Fixed Data'!$B$16:$F$107,5,FALSE)/1000000)</f>
        <v>0</v>
      </c>
      <c r="CC154" s="52">
        <f>CC167*(VLOOKUP($F51,'Fixed Data'!$B$16:$F$107,5,FALSE)/1000000)</f>
        <v>0</v>
      </c>
      <c r="CD154" s="52">
        <f>CD167*(VLOOKUP($F51,'Fixed Data'!$B$16:$F$107,5,FALSE)/1000000)</f>
        <v>0</v>
      </c>
      <c r="CE154" s="52">
        <f>CE167*(VLOOKUP($F51,'Fixed Data'!$B$16:$F$107,5,FALSE)/1000000)</f>
        <v>0</v>
      </c>
      <c r="CF154" s="52">
        <f>CF167*(VLOOKUP($F51,'Fixed Data'!$B$16:$F$107,5,FALSE)/1000000)</f>
        <v>0</v>
      </c>
      <c r="CG154" s="52">
        <f>CG167*(VLOOKUP($F51,'Fixed Data'!$B$16:$F$107,5,FALSE)/1000000)</f>
        <v>0</v>
      </c>
      <c r="CH154" s="52">
        <f>CH167*(VLOOKUP($F51,'Fixed Data'!$B$16:$F$107,5,FALSE)/1000000)</f>
        <v>0</v>
      </c>
    </row>
    <row r="155" spans="1:86" outlineLevel="1">
      <c r="A155" s="284"/>
      <c r="B155" s="196" t="s">
        <v>531</v>
      </c>
      <c r="C155" s="196"/>
      <c r="D155" s="18" t="s">
        <v>396</v>
      </c>
      <c r="E155" s="52">
        <f>E169*(VLOOKUP($F51,'Fixed Data'!$B$16:$I$80,8,FALSE)/1000000)</f>
        <v>0</v>
      </c>
      <c r="F155" s="52">
        <f>F169*(VLOOKUP($F51,'Fixed Data'!$B$16:$I$80,8,FALSE)/1000000)</f>
        <v>0</v>
      </c>
      <c r="G155" s="52">
        <f>G169*(VLOOKUP($F51,'Fixed Data'!$B$16:$I$80,8,FALSE)/1000000)</f>
        <v>0</v>
      </c>
      <c r="H155" s="52">
        <f>H169*(VLOOKUP($F51,'Fixed Data'!$B$16:$I$80,8,FALSE)/1000000)</f>
        <v>0</v>
      </c>
      <c r="I155" s="52">
        <f>I169*(VLOOKUP($F51,'Fixed Data'!$B$16:$I$80,8,FALSE)/1000000)</f>
        <v>0</v>
      </c>
      <c r="J155" s="52">
        <f>J169*(VLOOKUP($F51,'Fixed Data'!$B$16:$I$80,8,FALSE)/1000000)</f>
        <v>0</v>
      </c>
      <c r="K155" s="52">
        <f>K169*(VLOOKUP($F51,'Fixed Data'!$B$16:$I$80,8,FALSE)/1000000)</f>
        <v>0</v>
      </c>
      <c r="L155" s="52">
        <f>L169*(VLOOKUP($F51,'Fixed Data'!$B$16:$I$80,8,FALSE)/1000000)</f>
        <v>0</v>
      </c>
      <c r="M155" s="52">
        <f>M169*(VLOOKUP($F51,'Fixed Data'!$B$16:$I$80,8,FALSE)/1000000)</f>
        <v>0</v>
      </c>
      <c r="N155" s="52">
        <f>N169*(VLOOKUP($F51,'Fixed Data'!$B$16:$I$80,8,FALSE)/1000000)</f>
        <v>0</v>
      </c>
      <c r="O155" s="52">
        <f>O169*(VLOOKUP($F51,'Fixed Data'!$B$16:$I$80,8,FALSE)/1000000)</f>
        <v>0</v>
      </c>
      <c r="P155" s="52">
        <f>P169*(VLOOKUP($F51,'Fixed Data'!$B$16:$I$80,8,FALSE)/1000000)</f>
        <v>0</v>
      </c>
      <c r="Q155" s="52">
        <f>Q169*(VLOOKUP($F51,'Fixed Data'!$B$16:$I$80,8,FALSE)/1000000)</f>
        <v>0</v>
      </c>
      <c r="R155" s="52">
        <f>R169*(VLOOKUP($F51,'Fixed Data'!$B$16:$I$80,8,FALSE)/1000000)</f>
        <v>0</v>
      </c>
      <c r="S155" s="52">
        <f>S169*(VLOOKUP($F51,'Fixed Data'!$B$16:$I$80,8,FALSE)/1000000)</f>
        <v>0</v>
      </c>
      <c r="T155" s="52">
        <f>T169*(VLOOKUP($F51,'Fixed Data'!$B$16:$I$80,8,FALSE)/1000000)</f>
        <v>0</v>
      </c>
      <c r="U155" s="52">
        <f>U169*(VLOOKUP($F51,'Fixed Data'!$B$16:$I$80,8,FALSE)/1000000)</f>
        <v>0</v>
      </c>
      <c r="V155" s="52">
        <f>V169*(VLOOKUP($F51,'Fixed Data'!$B$16:$I$80,8,FALSE)/1000000)</f>
        <v>0</v>
      </c>
      <c r="W155" s="52">
        <f>W169*(VLOOKUP($F51,'Fixed Data'!$B$16:$I$80,8,FALSE)/1000000)</f>
        <v>0</v>
      </c>
      <c r="X155" s="52">
        <f>X169*(VLOOKUP($F51,'Fixed Data'!$B$16:$I$80,8,FALSE)/1000000)</f>
        <v>0</v>
      </c>
      <c r="Y155" s="52">
        <f>Y169*(VLOOKUP($F51,'Fixed Data'!$B$16:$I$80,8,FALSE)/1000000)</f>
        <v>0</v>
      </c>
      <c r="Z155" s="52">
        <f>Z169*(VLOOKUP($F51,'Fixed Data'!$B$16:$I$80,8,FALSE)/1000000)</f>
        <v>0</v>
      </c>
      <c r="AA155" s="52">
        <f>AA169*(VLOOKUP($F51,'Fixed Data'!$B$16:$I$80,8,FALSE)/1000000)</f>
        <v>0</v>
      </c>
      <c r="AB155" s="52">
        <f>AB169*(VLOOKUP($F51,'Fixed Data'!$B$16:$I$80,8,FALSE)/1000000)</f>
        <v>0</v>
      </c>
      <c r="AC155" s="52">
        <f>AC169*(VLOOKUP($F51,'Fixed Data'!$B$16:$I$80,8,FALSE)/1000000)</f>
        <v>0</v>
      </c>
      <c r="AD155" s="52">
        <f>AD169*(VLOOKUP($F51,'Fixed Data'!$B$16:$I$80,8,FALSE)/1000000)</f>
        <v>0</v>
      </c>
      <c r="AE155" s="52">
        <f>AE169*(VLOOKUP($F51,'Fixed Data'!$B$16:$I$80,8,FALSE)/1000000)</f>
        <v>0</v>
      </c>
      <c r="AF155" s="52">
        <f>AF169*(VLOOKUP($F51,'Fixed Data'!$B$16:$I$80,8,FALSE)/1000000)</f>
        <v>0</v>
      </c>
      <c r="AG155" s="52">
        <f>AG169*(VLOOKUP($F51,'Fixed Data'!$B$16:$I$80,8,FALSE)/1000000)</f>
        <v>0</v>
      </c>
      <c r="AH155" s="52">
        <f>AH169*(VLOOKUP($F51,'Fixed Data'!$B$16:$I$80,8,FALSE)/1000000)</f>
        <v>0</v>
      </c>
      <c r="AI155" s="52">
        <f>AI169*(VLOOKUP($F51,'Fixed Data'!$B$16:$I$80,8,FALSE)/1000000)</f>
        <v>0</v>
      </c>
      <c r="AJ155" s="52">
        <f>AJ169*(VLOOKUP($F51,'Fixed Data'!$B$16:$I$80,8,FALSE)/1000000)</f>
        <v>0</v>
      </c>
      <c r="AK155" s="52">
        <f>AK169*(VLOOKUP($F51,'Fixed Data'!$B$16:$I$80,8,FALSE)/1000000)</f>
        <v>0</v>
      </c>
      <c r="AL155" s="52">
        <f>AL169*(VLOOKUP($F51,'Fixed Data'!$B$16:$I$80,8,FALSE)/1000000)</f>
        <v>0</v>
      </c>
      <c r="AM155" s="52">
        <f>AM169*(VLOOKUP($F51,'Fixed Data'!$B$16:$I$80,8,FALSE)/1000000)</f>
        <v>0</v>
      </c>
      <c r="AN155" s="52">
        <f>AN169*(VLOOKUP($F51,'Fixed Data'!$B$16:$I$80,8,FALSE)/1000000)</f>
        <v>0</v>
      </c>
      <c r="AO155" s="52">
        <f>AO169*(VLOOKUP($F51,'Fixed Data'!$B$16:$I$80,8,FALSE)/1000000)</f>
        <v>0</v>
      </c>
      <c r="AP155" s="52">
        <f>AP169*(VLOOKUP($F51,'Fixed Data'!$B$16:$I$80,8,FALSE)/1000000)</f>
        <v>0</v>
      </c>
      <c r="AQ155" s="52">
        <f>AQ169*(VLOOKUP($F51,'Fixed Data'!$B$16:$I$80,8,FALSE)/1000000)</f>
        <v>0</v>
      </c>
      <c r="AR155" s="52">
        <f>AR169*(VLOOKUP($F51,'Fixed Data'!$B$16:$I$80,8,FALSE)/1000000)</f>
        <v>0</v>
      </c>
      <c r="AS155" s="52">
        <f>AS169*(VLOOKUP($F51,'Fixed Data'!$B$16:$I$80,8,FALSE)/1000000)</f>
        <v>0</v>
      </c>
      <c r="AT155" s="52">
        <f>AT169*(VLOOKUP($F51,'Fixed Data'!$B$16:$I$80,8,FALSE)/1000000)</f>
        <v>0</v>
      </c>
      <c r="AU155" s="52">
        <f>AU169*(VLOOKUP($F51,'Fixed Data'!$B$16:$I$80,8,FALSE)/1000000)</f>
        <v>0</v>
      </c>
      <c r="AV155" s="52">
        <f>AV169*(VLOOKUP($F51,'Fixed Data'!$B$16:$I$80,8,FALSE)/1000000)</f>
        <v>0</v>
      </c>
      <c r="AW155" s="52">
        <f>AW169*(VLOOKUP($F51,'Fixed Data'!$B$16:$I$80,8,FALSE)/1000000)</f>
        <v>0</v>
      </c>
      <c r="AX155" s="52">
        <f>AX169*(VLOOKUP($F51,'Fixed Data'!$B$16:$I$80,8,FALSE)/1000000)</f>
        <v>0</v>
      </c>
      <c r="AY155" s="52">
        <f>AY169*(VLOOKUP($F51,'Fixed Data'!$B$16:$I$80,8,FALSE)/1000000)</f>
        <v>0</v>
      </c>
      <c r="AZ155" s="52">
        <f>AZ169*(VLOOKUP($F51,'Fixed Data'!$B$16:$I$80,8,FALSE)/1000000)</f>
        <v>0</v>
      </c>
      <c r="BA155" s="52">
        <f>BA169*(VLOOKUP($F51,'Fixed Data'!$B$16:$I$80,8,FALSE)/1000000)</f>
        <v>0</v>
      </c>
      <c r="BB155" s="52">
        <f>BB169*(VLOOKUP($F51,'Fixed Data'!$B$16:$I$80,8,FALSE)/1000000)</f>
        <v>0</v>
      </c>
      <c r="BC155" s="52">
        <f>BC169*(VLOOKUP($F51,'Fixed Data'!$B$16:$I$80,8,FALSE)/1000000)</f>
        <v>0</v>
      </c>
      <c r="BD155" s="52">
        <f>BD169*(VLOOKUP($F51,'Fixed Data'!$B$16:$I$80,8,FALSE)/1000000)</f>
        <v>0</v>
      </c>
      <c r="BE155" s="52">
        <f>BE169*(VLOOKUP($F51,'Fixed Data'!$B$16:$I$80,8,FALSE)/1000000)</f>
        <v>0</v>
      </c>
      <c r="BF155" s="52">
        <f>BF169*(VLOOKUP($F51,'Fixed Data'!$B$16:$I$80,8,FALSE)/1000000)</f>
        <v>0</v>
      </c>
      <c r="BG155" s="52">
        <f>BG169*(VLOOKUP($F51,'Fixed Data'!$B$16:$I$80,8,FALSE)/1000000)</f>
        <v>0</v>
      </c>
      <c r="BH155" s="52">
        <f>BH169*(VLOOKUP($F51,'Fixed Data'!$B$16:$I$80,8,FALSE)/1000000)</f>
        <v>0</v>
      </c>
      <c r="BI155" s="52">
        <f>BI169*(VLOOKUP($F51,'Fixed Data'!$B$16:$I$80,8,FALSE)/1000000)</f>
        <v>0</v>
      </c>
      <c r="BJ155" s="52">
        <f>BJ169*(VLOOKUP($F51,'Fixed Data'!$B$16:$I$80,8,FALSE)/1000000)</f>
        <v>0</v>
      </c>
      <c r="BK155" s="52">
        <f>BK169*(VLOOKUP($F51,'Fixed Data'!$B$16:$I$80,8,FALSE)/1000000)</f>
        <v>0</v>
      </c>
      <c r="BL155" s="52">
        <f>BL169*(VLOOKUP($F51,'Fixed Data'!$B$16:$I$80,8,FALSE)/1000000)</f>
        <v>0</v>
      </c>
      <c r="BM155" s="52">
        <f>BM169*(VLOOKUP($F51,'Fixed Data'!$B$16:$I$80,8,FALSE)/1000000)</f>
        <v>0</v>
      </c>
      <c r="BN155" s="52">
        <f>BN169*(VLOOKUP($F51,'Fixed Data'!$B$16:$I$80,8,FALSE)/1000000)</f>
        <v>0</v>
      </c>
      <c r="BO155" s="52">
        <f>BO169*(VLOOKUP($F51,'Fixed Data'!$B$16:$I$80,8,FALSE)/1000000)</f>
        <v>0</v>
      </c>
      <c r="BP155" s="52">
        <f>BP169*(VLOOKUP($F51,'Fixed Data'!$B$16:$I$80,8,FALSE)/1000000)</f>
        <v>0</v>
      </c>
      <c r="BQ155" s="52">
        <f>BQ169*(VLOOKUP($F51,'Fixed Data'!$B$16:$I$80,8,FALSE)/1000000)</f>
        <v>0</v>
      </c>
      <c r="BR155" s="52">
        <f>BR169*(VLOOKUP($F51,'Fixed Data'!$B$16:$I$80,8,FALSE)/1000000)</f>
        <v>0</v>
      </c>
      <c r="BS155" s="52">
        <f>BS169*(VLOOKUP($F51,'Fixed Data'!$B$16:$I$80,8,FALSE)/1000000)</f>
        <v>0</v>
      </c>
      <c r="BT155" s="52">
        <f>BT169*(VLOOKUP($F51,'Fixed Data'!$B$16:$I$80,8,FALSE)/1000000)</f>
        <v>0</v>
      </c>
      <c r="BU155" s="52">
        <f>BU169*(VLOOKUP($F51,'Fixed Data'!$B$16:$I$80,8,FALSE)/1000000)</f>
        <v>0</v>
      </c>
      <c r="BV155" s="52">
        <f>BV169*(VLOOKUP($F51,'Fixed Data'!$B$16:$I$80,8,FALSE)/1000000)</f>
        <v>0</v>
      </c>
      <c r="BW155" s="52">
        <f>BW169*(VLOOKUP($F51,'Fixed Data'!$B$16:$I$80,8,FALSE)/1000000)</f>
        <v>0</v>
      </c>
      <c r="BX155" s="52">
        <f>BX169*(VLOOKUP($F51,'Fixed Data'!$B$16:$I$80,8,FALSE)/1000000)</f>
        <v>0</v>
      </c>
      <c r="BY155" s="52">
        <f>BY169*(VLOOKUP($F51,'Fixed Data'!$B$16:$I$80,8,FALSE)/1000000)</f>
        <v>0</v>
      </c>
      <c r="BZ155" s="52">
        <f>BZ169*(VLOOKUP($F51,'Fixed Data'!$B$16:$I$80,8,FALSE)/1000000)</f>
        <v>0</v>
      </c>
      <c r="CA155" s="52">
        <f>CA169*(VLOOKUP($F51,'Fixed Data'!$B$16:$I$80,8,FALSE)/1000000)</f>
        <v>0</v>
      </c>
      <c r="CB155" s="52">
        <f>CB169*(VLOOKUP($F51,'Fixed Data'!$B$16:$I$80,8,FALSE)/1000000)</f>
        <v>0</v>
      </c>
      <c r="CC155" s="52">
        <f>CC169*(VLOOKUP($F51,'Fixed Data'!$B$16:$I$80,8,FALSE)/1000000)</f>
        <v>0</v>
      </c>
      <c r="CD155" s="52">
        <f>CD169*(VLOOKUP($F51,'Fixed Data'!$B$16:$I$80,8,FALSE)/1000000)</f>
        <v>0</v>
      </c>
      <c r="CE155" s="52">
        <f>CE169*(VLOOKUP($F51,'Fixed Data'!$B$16:$I$80,8,FALSE)/1000000)</f>
        <v>0</v>
      </c>
      <c r="CF155" s="52">
        <f>CF169*(VLOOKUP($F51,'Fixed Data'!$B$16:$I$80,8,FALSE)/1000000)</f>
        <v>0</v>
      </c>
      <c r="CG155" s="52">
        <f>CG169*(VLOOKUP($F51,'Fixed Data'!$B$16:$I$80,8,FALSE)/1000000)</f>
        <v>0</v>
      </c>
      <c r="CH155" s="52">
        <f>CH169*(VLOOKUP($F51,'Fixed Data'!$B$16:$I$80,8,FALSE)/1000000)</f>
        <v>0</v>
      </c>
    </row>
    <row r="156" spans="1:86" outlineLevel="1">
      <c r="A156" s="284"/>
      <c r="B156" s="197"/>
      <c r="C156" s="197"/>
      <c r="D156" s="198"/>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f>BG171*(VLOOKUP($F51,'Fixed Data'!$B$16:$F$107,5,FALSE)/1000000)</f>
        <v>0</v>
      </c>
      <c r="BH156" s="52">
        <f>BH171*(VLOOKUP($F51,'Fixed Data'!$B$16:$F$107,5,FALSE)/1000000)</f>
        <v>0</v>
      </c>
      <c r="BI156" s="52">
        <f>BI171*(VLOOKUP($F51,'Fixed Data'!$B$16:$F$107,5,FALSE)/1000000)</f>
        <v>0</v>
      </c>
      <c r="BJ156" s="52">
        <f>BJ171*(VLOOKUP($F51,'Fixed Data'!$B$16:$F$107,5,FALSE)/1000000)</f>
        <v>0</v>
      </c>
      <c r="BK156" s="52">
        <f>BK171*(VLOOKUP($F51,'Fixed Data'!$B$16:$F$107,5,FALSE)/1000000)</f>
        <v>0</v>
      </c>
      <c r="BL156" s="52">
        <f>BL171*(VLOOKUP($F51,'Fixed Data'!$B$16:$F$107,5,FALSE)/1000000)</f>
        <v>0</v>
      </c>
      <c r="BM156" s="52">
        <f>BM171*(VLOOKUP($F51,'Fixed Data'!$B$16:$F$107,5,FALSE)/1000000)</f>
        <v>0</v>
      </c>
      <c r="BN156" s="52">
        <f>BN171*(VLOOKUP($F51,'Fixed Data'!$B$16:$F$107,5,FALSE)/1000000)</f>
        <v>0</v>
      </c>
      <c r="BO156" s="52">
        <f>BO171*(VLOOKUP($F51,'Fixed Data'!$B$16:$F$107,5,FALSE)/1000000)</f>
        <v>0</v>
      </c>
      <c r="BP156" s="52">
        <f>BP171*(VLOOKUP($F51,'Fixed Data'!$B$16:$F$107,5,FALSE)/1000000)</f>
        <v>0</v>
      </c>
      <c r="BQ156" s="52">
        <f>BQ171*(VLOOKUP($F51,'Fixed Data'!$B$16:$F$107,5,FALSE)/1000000)</f>
        <v>0</v>
      </c>
      <c r="BR156" s="52">
        <f>BR171*(VLOOKUP($F51,'Fixed Data'!$B$16:$F$107,5,FALSE)/1000000)</f>
        <v>0</v>
      </c>
      <c r="BS156" s="52">
        <f>BS171*(VLOOKUP($F51,'Fixed Data'!$B$16:$F$107,5,FALSE)/1000000)</f>
        <v>0</v>
      </c>
      <c r="BT156" s="52">
        <f>BT171*(VLOOKUP($F51,'Fixed Data'!$B$16:$F$107,5,FALSE)/1000000)</f>
        <v>0</v>
      </c>
      <c r="BU156" s="52">
        <f>BU171*(VLOOKUP($F51,'Fixed Data'!$B$16:$F$107,5,FALSE)/1000000)</f>
        <v>0</v>
      </c>
      <c r="BV156" s="52">
        <f>BV171*(VLOOKUP($F51,'Fixed Data'!$B$16:$F$107,5,FALSE)/1000000)</f>
        <v>0</v>
      </c>
      <c r="BW156" s="52">
        <f>BW171*(VLOOKUP($F51,'Fixed Data'!$B$16:$F$107,5,FALSE)/1000000)</f>
        <v>0</v>
      </c>
      <c r="BX156" s="52">
        <f>BX171*(VLOOKUP($F51,'Fixed Data'!$B$16:$F$107,5,FALSE)/1000000)</f>
        <v>0</v>
      </c>
      <c r="BY156" s="52">
        <f>BY171*(VLOOKUP($F51,'Fixed Data'!$B$16:$F$107,5,FALSE)/1000000)</f>
        <v>0</v>
      </c>
      <c r="BZ156" s="52">
        <f>BZ171*(VLOOKUP($F51,'Fixed Data'!$B$16:$F$107,5,FALSE)/1000000)</f>
        <v>0</v>
      </c>
      <c r="CA156" s="52">
        <f>CA171*(VLOOKUP($F51,'Fixed Data'!$B$16:$F$107,5,FALSE)/1000000)</f>
        <v>0</v>
      </c>
      <c r="CB156" s="52">
        <f>CB171*(VLOOKUP($F51,'Fixed Data'!$B$16:$F$107,5,FALSE)/1000000)</f>
        <v>0</v>
      </c>
      <c r="CC156" s="52">
        <f>CC171*(VLOOKUP($F51,'Fixed Data'!$B$16:$F$107,5,FALSE)/1000000)</f>
        <v>0</v>
      </c>
      <c r="CD156" s="52">
        <f>CD171*(VLOOKUP($F51,'Fixed Data'!$B$16:$F$107,5,FALSE)/1000000)</f>
        <v>0</v>
      </c>
      <c r="CE156" s="52">
        <f>CE171*(VLOOKUP($F51,'Fixed Data'!$B$16:$F$107,5,FALSE)/1000000)</f>
        <v>0</v>
      </c>
      <c r="CF156" s="52">
        <f>CF171*(VLOOKUP($F51,'Fixed Data'!$B$16:$F$107,5,FALSE)/1000000)</f>
        <v>0</v>
      </c>
      <c r="CG156" s="52">
        <f>CG171*(VLOOKUP($F51,'Fixed Data'!$B$16:$F$107,5,FALSE)/1000000)</f>
        <v>0</v>
      </c>
      <c r="CH156" s="52">
        <f>CH171*(VLOOKUP($F51,'Fixed Data'!$B$16:$F$107,5,FALSE)/1000000)</f>
        <v>0</v>
      </c>
    </row>
    <row r="157" spans="1:86" outlineLevel="1">
      <c r="A157" s="284"/>
      <c r="B157" s="197"/>
      <c r="C157" s="197"/>
      <c r="D157" s="198"/>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f>BG173*(VLOOKUP($F51,'Fixed Data'!$B$16:$F$107,5,FALSE)/1000000)</f>
        <v>0</v>
      </c>
      <c r="BH157" s="52">
        <f>BH173*(VLOOKUP($F51,'Fixed Data'!$B$16:$F$107,5,FALSE)/1000000)</f>
        <v>0</v>
      </c>
      <c r="BI157" s="52">
        <f>BI173*(VLOOKUP($F51,'Fixed Data'!$B$16:$F$107,5,FALSE)/1000000)</f>
        <v>0</v>
      </c>
      <c r="BJ157" s="52">
        <f>BJ173*(VLOOKUP($F51,'Fixed Data'!$B$16:$F$107,5,FALSE)/1000000)</f>
        <v>0</v>
      </c>
      <c r="BK157" s="52">
        <f>BK173*(VLOOKUP($F51,'Fixed Data'!$B$16:$F$107,5,FALSE)/1000000)</f>
        <v>0</v>
      </c>
      <c r="BL157" s="52">
        <f>BL173*(VLOOKUP($F51,'Fixed Data'!$B$16:$F$107,5,FALSE)/1000000)</f>
        <v>0</v>
      </c>
      <c r="BM157" s="52">
        <f>BM173*(VLOOKUP($F51,'Fixed Data'!$B$16:$F$107,5,FALSE)/1000000)</f>
        <v>0</v>
      </c>
      <c r="BN157" s="52">
        <f>BN173*(VLOOKUP($F51,'Fixed Data'!$B$16:$F$107,5,FALSE)/1000000)</f>
        <v>0</v>
      </c>
      <c r="BO157" s="52">
        <f>BO173*(VLOOKUP($F51,'Fixed Data'!$B$16:$F$107,5,FALSE)/1000000)</f>
        <v>0</v>
      </c>
      <c r="BP157" s="52">
        <f>BP173*(VLOOKUP($F51,'Fixed Data'!$B$16:$F$107,5,FALSE)/1000000)</f>
        <v>0</v>
      </c>
      <c r="BQ157" s="52">
        <f>BQ173*(VLOOKUP($F51,'Fixed Data'!$B$16:$F$107,5,FALSE)/1000000)</f>
        <v>0</v>
      </c>
      <c r="BR157" s="52">
        <f>BR173*(VLOOKUP($F51,'Fixed Data'!$B$16:$F$107,5,FALSE)/1000000)</f>
        <v>0</v>
      </c>
      <c r="BS157" s="52">
        <f>BS173*(VLOOKUP($F51,'Fixed Data'!$B$16:$F$107,5,FALSE)/1000000)</f>
        <v>0</v>
      </c>
      <c r="BT157" s="52">
        <f>BT173*(VLOOKUP($F51,'Fixed Data'!$B$16:$F$107,5,FALSE)/1000000)</f>
        <v>0</v>
      </c>
      <c r="BU157" s="52">
        <f>BU173*(VLOOKUP($F51,'Fixed Data'!$B$16:$F$107,5,FALSE)/1000000)</f>
        <v>0</v>
      </c>
      <c r="BV157" s="52">
        <f>BV173*(VLOOKUP($F51,'Fixed Data'!$B$16:$F$107,5,FALSE)/1000000)</f>
        <v>0</v>
      </c>
      <c r="BW157" s="52">
        <f>BW173*(VLOOKUP($F51,'Fixed Data'!$B$16:$F$107,5,FALSE)/1000000)</f>
        <v>0</v>
      </c>
      <c r="BX157" s="52">
        <f>BX173*(VLOOKUP($F51,'Fixed Data'!$B$16:$F$107,5,FALSE)/1000000)</f>
        <v>0</v>
      </c>
      <c r="BY157" s="52">
        <f>BY173*(VLOOKUP($F51,'Fixed Data'!$B$16:$F$107,5,FALSE)/1000000)</f>
        <v>0</v>
      </c>
      <c r="BZ157" s="52">
        <f>BZ173*(VLOOKUP($F51,'Fixed Data'!$B$16:$F$107,5,FALSE)/1000000)</f>
        <v>0</v>
      </c>
      <c r="CA157" s="52">
        <f>CA173*(VLOOKUP($F51,'Fixed Data'!$B$16:$F$107,5,FALSE)/1000000)</f>
        <v>0</v>
      </c>
      <c r="CB157" s="52">
        <f>CB173*(VLOOKUP($F51,'Fixed Data'!$B$16:$F$107,5,FALSE)/1000000)</f>
        <v>0</v>
      </c>
      <c r="CC157" s="52">
        <f>CC173*(VLOOKUP($F51,'Fixed Data'!$B$16:$F$107,5,FALSE)/1000000)</f>
        <v>0</v>
      </c>
      <c r="CD157" s="52">
        <f>CD173*(VLOOKUP($F51,'Fixed Data'!$B$16:$F$107,5,FALSE)/1000000)</f>
        <v>0</v>
      </c>
      <c r="CE157" s="52">
        <f>CE173*(VLOOKUP($F51,'Fixed Data'!$B$16:$F$107,5,FALSE)/1000000)</f>
        <v>0</v>
      </c>
      <c r="CF157" s="52">
        <f>CF173*(VLOOKUP($F51,'Fixed Data'!$B$16:$F$107,5,FALSE)/1000000)</f>
        <v>0</v>
      </c>
      <c r="CG157" s="52">
        <f>CG173*(VLOOKUP($F51,'Fixed Data'!$B$16:$F$107,5,FALSE)/1000000)</f>
        <v>0</v>
      </c>
      <c r="CH157" s="52">
        <f>CH173*(VLOOKUP($F51,'Fixed Data'!$B$16:$F$107,5,FALSE)/1000000)</f>
        <v>0</v>
      </c>
    </row>
    <row r="158" spans="1:86" outlineLevel="1">
      <c r="A158" s="284"/>
      <c r="B158" s="197"/>
      <c r="C158" s="197"/>
      <c r="D158" s="198"/>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f>BG175*(VLOOKUP($F51,'Fixed Data'!$B$16:$F$107,5,FALSE)/1000000)</f>
        <v>0</v>
      </c>
      <c r="BH158" s="52">
        <f>BH175*(VLOOKUP($F51,'Fixed Data'!$B$16:$F$107,5,FALSE)/1000000)</f>
        <v>0</v>
      </c>
      <c r="BI158" s="52">
        <f>BI175*(VLOOKUP($F51,'Fixed Data'!$B$16:$F$107,5,FALSE)/1000000)</f>
        <v>0</v>
      </c>
      <c r="BJ158" s="52">
        <f>BJ175*(VLOOKUP($F51,'Fixed Data'!$B$16:$F$107,5,FALSE)/1000000)</f>
        <v>0</v>
      </c>
      <c r="BK158" s="52">
        <f>BK175*(VLOOKUP($F51,'Fixed Data'!$B$16:$F$107,5,FALSE)/1000000)</f>
        <v>0</v>
      </c>
      <c r="BL158" s="52">
        <f>BL175*(VLOOKUP($F51,'Fixed Data'!$B$16:$F$107,5,FALSE)/1000000)</f>
        <v>0</v>
      </c>
      <c r="BM158" s="52">
        <f>BM175*(VLOOKUP($F51,'Fixed Data'!$B$16:$F$107,5,FALSE)/1000000)</f>
        <v>0</v>
      </c>
      <c r="BN158" s="52">
        <f>BN175*(VLOOKUP($F51,'Fixed Data'!$B$16:$F$107,5,FALSE)/1000000)</f>
        <v>0</v>
      </c>
      <c r="BO158" s="52">
        <f>BO175*(VLOOKUP($F51,'Fixed Data'!$B$16:$F$107,5,FALSE)/1000000)</f>
        <v>0</v>
      </c>
      <c r="BP158" s="52">
        <f>BP175*(VLOOKUP($F51,'Fixed Data'!$B$16:$F$107,5,FALSE)/1000000)</f>
        <v>0</v>
      </c>
      <c r="BQ158" s="52">
        <f>BQ175*(VLOOKUP($F51,'Fixed Data'!$B$16:$F$107,5,FALSE)/1000000)</f>
        <v>0</v>
      </c>
      <c r="BR158" s="52">
        <f>BR175*(VLOOKUP($F51,'Fixed Data'!$B$16:$F$107,5,FALSE)/1000000)</f>
        <v>0</v>
      </c>
      <c r="BS158" s="52">
        <f>BS175*(VLOOKUP($F51,'Fixed Data'!$B$16:$F$107,5,FALSE)/1000000)</f>
        <v>0</v>
      </c>
      <c r="BT158" s="52">
        <f>BT175*(VLOOKUP($F51,'Fixed Data'!$B$16:$F$107,5,FALSE)/1000000)</f>
        <v>0</v>
      </c>
      <c r="BU158" s="52">
        <f>BU175*(VLOOKUP($F51,'Fixed Data'!$B$16:$F$107,5,FALSE)/1000000)</f>
        <v>0</v>
      </c>
      <c r="BV158" s="52">
        <f>BV175*(VLOOKUP($F51,'Fixed Data'!$B$16:$F$107,5,FALSE)/1000000)</f>
        <v>0</v>
      </c>
      <c r="BW158" s="52">
        <f>BW175*(VLOOKUP($F51,'Fixed Data'!$B$16:$F$107,5,FALSE)/1000000)</f>
        <v>0</v>
      </c>
      <c r="BX158" s="52">
        <f>BX175*(VLOOKUP($F51,'Fixed Data'!$B$16:$F$107,5,FALSE)/1000000)</f>
        <v>0</v>
      </c>
      <c r="BY158" s="52">
        <f>BY175*(VLOOKUP($F51,'Fixed Data'!$B$16:$F$107,5,FALSE)/1000000)</f>
        <v>0</v>
      </c>
      <c r="BZ158" s="52">
        <f>BZ175*(VLOOKUP($F51,'Fixed Data'!$B$16:$F$107,5,FALSE)/1000000)</f>
        <v>0</v>
      </c>
      <c r="CA158" s="52">
        <f>CA175*(VLOOKUP($F51,'Fixed Data'!$B$16:$F$107,5,FALSE)/1000000)</f>
        <v>0</v>
      </c>
      <c r="CB158" s="52">
        <f>CB175*(VLOOKUP($F51,'Fixed Data'!$B$16:$F$107,5,FALSE)/1000000)</f>
        <v>0</v>
      </c>
      <c r="CC158" s="52">
        <f>CC175*(VLOOKUP($F51,'Fixed Data'!$B$16:$F$107,5,FALSE)/1000000)</f>
        <v>0</v>
      </c>
      <c r="CD158" s="52">
        <f>CD175*(VLOOKUP($F51,'Fixed Data'!$B$16:$F$107,5,FALSE)/1000000)</f>
        <v>0</v>
      </c>
      <c r="CE158" s="52">
        <f>CE175*(VLOOKUP($F51,'Fixed Data'!$B$16:$F$107,5,FALSE)/1000000)</f>
        <v>0</v>
      </c>
      <c r="CF158" s="52">
        <f>CF175*(VLOOKUP($F51,'Fixed Data'!$B$16:$F$107,5,FALSE)/1000000)</f>
        <v>0</v>
      </c>
      <c r="CG158" s="52">
        <f>CG175*(VLOOKUP($F51,'Fixed Data'!$B$16:$F$107,5,FALSE)/1000000)</f>
        <v>0</v>
      </c>
      <c r="CH158" s="52">
        <f>CH175*(VLOOKUP($F51,'Fixed Data'!$B$16:$F$107,5,FALSE)/1000000)</f>
        <v>0</v>
      </c>
    </row>
    <row r="159" spans="1:86" outlineLevel="1">
      <c r="A159" s="284"/>
      <c r="B159" s="197"/>
      <c r="C159" s="197"/>
      <c r="D159" s="198"/>
      <c r="E159" s="52">
        <f>'Fixed Data'!$K$6*E178/1000000</f>
        <v>0</v>
      </c>
      <c r="F159" s="52">
        <f>'Fixed Data'!$K$6*F178/1000000</f>
        <v>0</v>
      </c>
      <c r="G159" s="52">
        <f>'Fixed Data'!$K$6*G178/1000000</f>
        <v>0</v>
      </c>
      <c r="H159" s="52">
        <f>'Fixed Data'!$K$6*H178/1000000</f>
        <v>0</v>
      </c>
      <c r="I159" s="52">
        <f>'Fixed Data'!$K$6*I178/1000000</f>
        <v>0</v>
      </c>
      <c r="J159" s="52">
        <f>'Fixed Data'!$K$6*J178/1000000</f>
        <v>0</v>
      </c>
      <c r="K159" s="52">
        <f>'Fixed Data'!$K$6*K178/1000000</f>
        <v>0</v>
      </c>
      <c r="L159" s="52">
        <f>'Fixed Data'!$K$6*L178/1000000</f>
        <v>0</v>
      </c>
      <c r="M159" s="52">
        <f>'Fixed Data'!$K$6*M178/1000000</f>
        <v>0</v>
      </c>
      <c r="N159" s="52">
        <f>'Fixed Data'!$K$6*N178/1000000</f>
        <v>0</v>
      </c>
      <c r="O159" s="52">
        <f>'Fixed Data'!$K$6*O178/1000000</f>
        <v>0</v>
      </c>
      <c r="P159" s="52">
        <f>'Fixed Data'!$K$6*P178/1000000</f>
        <v>0</v>
      </c>
      <c r="Q159" s="52">
        <f>'Fixed Data'!$K$6*Q178/1000000</f>
        <v>0</v>
      </c>
      <c r="R159" s="52">
        <f>'Fixed Data'!$K$6*R178/1000000</f>
        <v>0</v>
      </c>
      <c r="S159" s="52">
        <f>'Fixed Data'!$K$6*S178/1000000</f>
        <v>0</v>
      </c>
      <c r="T159" s="52">
        <f>'Fixed Data'!$K$6*T178/1000000</f>
        <v>0</v>
      </c>
      <c r="U159" s="52">
        <f>'Fixed Data'!$K$6*U178/1000000</f>
        <v>0</v>
      </c>
      <c r="V159" s="52">
        <f>'Fixed Data'!$K$6*V178/1000000</f>
        <v>0</v>
      </c>
      <c r="W159" s="52">
        <f>'Fixed Data'!$K$6*W178/1000000</f>
        <v>0</v>
      </c>
      <c r="X159" s="52">
        <f>'Fixed Data'!$K$6*X178/1000000</f>
        <v>0</v>
      </c>
      <c r="Y159" s="52">
        <f>'Fixed Data'!$K$6*Y178/1000000</f>
        <v>0</v>
      </c>
      <c r="Z159" s="52">
        <f>'Fixed Data'!$K$6*Z178/1000000</f>
        <v>0</v>
      </c>
      <c r="AA159" s="52">
        <f>'Fixed Data'!$K$6*AA178/1000000</f>
        <v>0</v>
      </c>
      <c r="AB159" s="52">
        <f>'Fixed Data'!$K$6*AB178/1000000</f>
        <v>0</v>
      </c>
      <c r="AC159" s="52">
        <f>'Fixed Data'!$K$6*AC178/1000000</f>
        <v>0</v>
      </c>
      <c r="AD159" s="52">
        <f>'Fixed Data'!$K$6*AD178/1000000</f>
        <v>0</v>
      </c>
      <c r="AE159" s="52">
        <f>'Fixed Data'!$K$6*AE178/1000000</f>
        <v>0</v>
      </c>
      <c r="AF159" s="52">
        <f>'Fixed Data'!$K$6*AF178/1000000</f>
        <v>0</v>
      </c>
      <c r="AG159" s="52">
        <f>'Fixed Data'!$K$6*AG178/1000000</f>
        <v>0</v>
      </c>
      <c r="AH159" s="52">
        <f>'Fixed Data'!$K$6*AH178/1000000</f>
        <v>0</v>
      </c>
      <c r="AI159" s="52">
        <f>'Fixed Data'!$K$6*AI178/1000000</f>
        <v>0</v>
      </c>
      <c r="AJ159" s="52">
        <f>'Fixed Data'!$K$6*AJ178/1000000</f>
        <v>0</v>
      </c>
      <c r="AK159" s="52">
        <f>'Fixed Data'!$K$6*AK178/1000000</f>
        <v>0</v>
      </c>
      <c r="AL159" s="52">
        <f>'Fixed Data'!$K$6*AL178/1000000</f>
        <v>0</v>
      </c>
      <c r="AM159" s="52">
        <f>'Fixed Data'!$K$6*AM178/1000000</f>
        <v>0</v>
      </c>
      <c r="AN159" s="52">
        <f>'Fixed Data'!$K$6*AN178/1000000</f>
        <v>0</v>
      </c>
      <c r="AO159" s="52">
        <f>'Fixed Data'!$K$6*AO178/1000000</f>
        <v>0</v>
      </c>
      <c r="AP159" s="52">
        <f>'Fixed Data'!$K$6*AP178/1000000</f>
        <v>0</v>
      </c>
      <c r="AQ159" s="52">
        <f>'Fixed Data'!$K$6*AQ178/1000000</f>
        <v>0</v>
      </c>
      <c r="AR159" s="52">
        <f>'Fixed Data'!$K$6*AR178/1000000</f>
        <v>0</v>
      </c>
      <c r="AS159" s="52">
        <f>'Fixed Data'!$K$6*AS178/1000000</f>
        <v>0</v>
      </c>
      <c r="AT159" s="52">
        <f>'Fixed Data'!$K$6*AT178/1000000</f>
        <v>0</v>
      </c>
      <c r="AU159" s="52">
        <f>'Fixed Data'!$K$6*AU178/1000000</f>
        <v>0</v>
      </c>
      <c r="AV159" s="52">
        <f>'Fixed Data'!$K$6*AV178/1000000</f>
        <v>0</v>
      </c>
      <c r="AW159" s="52">
        <f>'Fixed Data'!$K$6*AW178/1000000</f>
        <v>0</v>
      </c>
      <c r="AX159" s="52">
        <f>'Fixed Data'!$K$6*AX178/1000000</f>
        <v>0</v>
      </c>
      <c r="AY159" s="52">
        <f>'Fixed Data'!$K$6*AY178/1000000</f>
        <v>0</v>
      </c>
      <c r="AZ159" s="52">
        <f>'Fixed Data'!$K$6*AZ178/1000000</f>
        <v>0</v>
      </c>
      <c r="BA159" s="52">
        <f>'Fixed Data'!$K$6*BA178/1000000</f>
        <v>0</v>
      </c>
      <c r="BB159" s="52">
        <f>'Fixed Data'!$K$6*BB178/1000000</f>
        <v>0</v>
      </c>
      <c r="BC159" s="52">
        <f>'Fixed Data'!$K$6*BC178/1000000</f>
        <v>0</v>
      </c>
      <c r="BD159" s="52">
        <f>'Fixed Data'!$K$6*BD178/1000000</f>
        <v>0</v>
      </c>
      <c r="BE159" s="52">
        <f>'Fixed Data'!$K$6*BE178/1000000</f>
        <v>0</v>
      </c>
      <c r="BF159" s="52">
        <f>'Fixed Data'!$K$6*BF178/1000000</f>
        <v>0</v>
      </c>
      <c r="BG159" s="52">
        <f>'Fixed Data'!$K$6*BG178/1000000</f>
        <v>0</v>
      </c>
      <c r="BH159" s="52">
        <f>'Fixed Data'!$K$6*BH178/1000000</f>
        <v>0</v>
      </c>
      <c r="BI159" s="52">
        <f>'Fixed Data'!$K$6*BI178/1000000</f>
        <v>0</v>
      </c>
      <c r="BJ159" s="52">
        <f>'Fixed Data'!$K$6*BJ178/1000000</f>
        <v>0</v>
      </c>
      <c r="BK159" s="52">
        <f>'Fixed Data'!$K$6*BK178/1000000</f>
        <v>0</v>
      </c>
      <c r="BL159" s="52">
        <f>'Fixed Data'!$K$6*BL178/1000000</f>
        <v>0</v>
      </c>
      <c r="BM159" s="52">
        <f>'Fixed Data'!$K$6*BM178/1000000</f>
        <v>0</v>
      </c>
      <c r="BN159" s="52">
        <f>'Fixed Data'!$K$6*BN178/1000000</f>
        <v>0</v>
      </c>
      <c r="BO159" s="52">
        <f>'Fixed Data'!$K$6*BO178/1000000</f>
        <v>0</v>
      </c>
      <c r="BP159" s="52">
        <f>'Fixed Data'!$K$6*BP178/1000000</f>
        <v>0</v>
      </c>
      <c r="BQ159" s="52">
        <f>'Fixed Data'!$K$6*BQ178/1000000</f>
        <v>0</v>
      </c>
      <c r="BR159" s="52">
        <f>'Fixed Data'!$K$6*BR178/1000000</f>
        <v>0</v>
      </c>
      <c r="BS159" s="52">
        <f>'Fixed Data'!$K$6*BS178/1000000</f>
        <v>0</v>
      </c>
      <c r="BT159" s="52">
        <f>'Fixed Data'!$K$6*BT178/1000000</f>
        <v>0</v>
      </c>
      <c r="BU159" s="52">
        <f>'Fixed Data'!$K$6*BU178/1000000</f>
        <v>0</v>
      </c>
      <c r="BV159" s="52">
        <f>'Fixed Data'!$K$6*BV178/1000000</f>
        <v>0</v>
      </c>
      <c r="BW159" s="52">
        <f>'Fixed Data'!$K$6*BW178/1000000</f>
        <v>0</v>
      </c>
      <c r="BX159" s="52">
        <f>'Fixed Data'!$K$6*BX178/1000000</f>
        <v>0</v>
      </c>
      <c r="BY159" s="52">
        <f>'Fixed Data'!$K$6*BY178/1000000</f>
        <v>0</v>
      </c>
      <c r="BZ159" s="52">
        <f>'Fixed Data'!$K$6*BZ178/1000000</f>
        <v>0</v>
      </c>
      <c r="CA159" s="52">
        <f>'Fixed Data'!$K$6*CA178/1000000</f>
        <v>0</v>
      </c>
      <c r="CB159" s="52">
        <f>'Fixed Data'!$K$6*CB178/1000000</f>
        <v>0</v>
      </c>
      <c r="CC159" s="52">
        <f>'Fixed Data'!$K$6*CC178/1000000</f>
        <v>0</v>
      </c>
      <c r="CD159" s="52">
        <f>'Fixed Data'!$K$6*CD178/1000000</f>
        <v>0</v>
      </c>
      <c r="CE159" s="52">
        <f>'Fixed Data'!$K$6*CE178/1000000</f>
        <v>0</v>
      </c>
      <c r="CF159" s="52">
        <f>'Fixed Data'!$K$6*CF178/1000000</f>
        <v>0</v>
      </c>
      <c r="CG159" s="52">
        <f>'Fixed Data'!$K$6*CG178/1000000</f>
        <v>0</v>
      </c>
      <c r="CH159" s="52">
        <f>'Fixed Data'!$K$6*CH178/1000000</f>
        <v>0</v>
      </c>
    </row>
    <row r="160" spans="1:86" outlineLevel="1">
      <c r="A160" s="284"/>
      <c r="B160" s="100" t="s">
        <v>532</v>
      </c>
      <c r="C160" s="59"/>
      <c r="D160" s="18" t="s">
        <v>396</v>
      </c>
      <c r="E160" s="52">
        <f>E176*'Fixed Data'!$E$12</f>
        <v>0</v>
      </c>
      <c r="F160" s="52">
        <f>F176*'Fixed Data'!$E$12</f>
        <v>0</v>
      </c>
      <c r="G160" s="52">
        <f>G176*'Fixed Data'!$E$12</f>
        <v>0</v>
      </c>
      <c r="H160" s="52">
        <f>H176*'Fixed Data'!$E$12</f>
        <v>0</v>
      </c>
      <c r="I160" s="52">
        <f>I176*'Fixed Data'!$E$12</f>
        <v>0</v>
      </c>
      <c r="J160" s="52">
        <f>J176*'Fixed Data'!$E$12</f>
        <v>0</v>
      </c>
      <c r="K160" s="52">
        <f>K176*'Fixed Data'!$E$12</f>
        <v>0</v>
      </c>
      <c r="L160" s="52">
        <f>L176*'Fixed Data'!$E$12</f>
        <v>0</v>
      </c>
      <c r="M160" s="52">
        <f>M176*'Fixed Data'!$E$12</f>
        <v>0</v>
      </c>
      <c r="N160" s="52">
        <f>N176*'Fixed Data'!$E$12</f>
        <v>0</v>
      </c>
      <c r="O160" s="52">
        <f>O176*'Fixed Data'!$E$12</f>
        <v>0</v>
      </c>
      <c r="P160" s="52">
        <f>P176*'Fixed Data'!$E$12</f>
        <v>0</v>
      </c>
      <c r="Q160" s="52">
        <f>Q176*'Fixed Data'!$E$12</f>
        <v>0</v>
      </c>
      <c r="R160" s="52">
        <f>R176*'Fixed Data'!$E$12</f>
        <v>0</v>
      </c>
      <c r="S160" s="52">
        <f>S176*'Fixed Data'!$E$12</f>
        <v>0</v>
      </c>
      <c r="T160" s="52">
        <f>T176*'Fixed Data'!$E$12</f>
        <v>0</v>
      </c>
      <c r="U160" s="52">
        <f>U176*'Fixed Data'!$E$12</f>
        <v>0</v>
      </c>
      <c r="V160" s="52">
        <f>V176*'Fixed Data'!$E$12</f>
        <v>0</v>
      </c>
      <c r="W160" s="52">
        <f>W176*'Fixed Data'!$E$12</f>
        <v>0</v>
      </c>
      <c r="X160" s="52">
        <f>X176*'Fixed Data'!$E$12</f>
        <v>0</v>
      </c>
      <c r="Y160" s="52">
        <f>Y176*'Fixed Data'!$E$12</f>
        <v>0</v>
      </c>
      <c r="Z160" s="52">
        <f>Z176*'Fixed Data'!$E$12</f>
        <v>0</v>
      </c>
      <c r="AA160" s="52">
        <f>AA176*'Fixed Data'!$E$12</f>
        <v>0</v>
      </c>
      <c r="AB160" s="52">
        <f>AB176*'Fixed Data'!$E$12</f>
        <v>0</v>
      </c>
      <c r="AC160" s="52">
        <f>AC176*'Fixed Data'!$E$12</f>
        <v>0</v>
      </c>
      <c r="AD160" s="52">
        <f>AD176*'Fixed Data'!$E$12</f>
        <v>0</v>
      </c>
      <c r="AE160" s="52">
        <f>AE176*'Fixed Data'!$E$12</f>
        <v>0</v>
      </c>
      <c r="AF160" s="52">
        <f>AF176*'Fixed Data'!$E$12</f>
        <v>0</v>
      </c>
      <c r="AG160" s="52">
        <f>AG176*'Fixed Data'!$E$12</f>
        <v>0</v>
      </c>
      <c r="AH160" s="52">
        <f>AH176*'Fixed Data'!$E$12</f>
        <v>0</v>
      </c>
      <c r="AI160" s="52">
        <f>AI176*'Fixed Data'!$E$12</f>
        <v>0</v>
      </c>
      <c r="AJ160" s="52">
        <f>AJ176*'Fixed Data'!$E$12</f>
        <v>0</v>
      </c>
      <c r="AK160" s="52">
        <f>AK176*'Fixed Data'!$E$12</f>
        <v>0</v>
      </c>
      <c r="AL160" s="52">
        <f>AL176*'Fixed Data'!$E$12</f>
        <v>0</v>
      </c>
      <c r="AM160" s="52">
        <f>AM176*'Fixed Data'!$E$12</f>
        <v>0</v>
      </c>
      <c r="AN160" s="52">
        <f>AN176*'Fixed Data'!$E$12</f>
        <v>0</v>
      </c>
      <c r="AO160" s="52">
        <f>AO176*'Fixed Data'!$E$12</f>
        <v>0</v>
      </c>
      <c r="AP160" s="52">
        <f>AP176*'Fixed Data'!$E$12</f>
        <v>0</v>
      </c>
      <c r="AQ160" s="52">
        <f>AQ176*'Fixed Data'!$E$12</f>
        <v>0</v>
      </c>
      <c r="AR160" s="52">
        <f>AR176*'Fixed Data'!$E$12</f>
        <v>0</v>
      </c>
      <c r="AS160" s="52">
        <f>AS176*'Fixed Data'!$E$12</f>
        <v>0</v>
      </c>
      <c r="AT160" s="52">
        <f>AT176*'Fixed Data'!$E$12</f>
        <v>0</v>
      </c>
      <c r="AU160" s="52">
        <f>AU176*'Fixed Data'!$E$12</f>
        <v>0</v>
      </c>
      <c r="AV160" s="52">
        <f>AV176*'Fixed Data'!$E$12</f>
        <v>0</v>
      </c>
      <c r="AW160" s="52">
        <f>AW176*'Fixed Data'!$E$12</f>
        <v>0</v>
      </c>
      <c r="AX160" s="52">
        <f>AX176*'Fixed Data'!$E$12</f>
        <v>0</v>
      </c>
      <c r="AY160" s="52">
        <f>AY176*'Fixed Data'!$E$12</f>
        <v>0</v>
      </c>
      <c r="AZ160" s="52">
        <f>AZ176*'Fixed Data'!$E$12</f>
        <v>0</v>
      </c>
      <c r="BA160" s="52">
        <f>BA176*'Fixed Data'!$E$12</f>
        <v>0</v>
      </c>
      <c r="BB160" s="52">
        <f>BB176*'Fixed Data'!$E$12</f>
        <v>0</v>
      </c>
      <c r="BC160" s="52">
        <f>BC176*'Fixed Data'!$E$12</f>
        <v>0</v>
      </c>
      <c r="BD160" s="52">
        <f>BD176*'Fixed Data'!$E$12</f>
        <v>0</v>
      </c>
      <c r="BE160" s="52">
        <f>BE176*'Fixed Data'!$E$12</f>
        <v>0</v>
      </c>
      <c r="BF160" s="52">
        <f>BF176*'Fixed Data'!$E$12</f>
        <v>0</v>
      </c>
      <c r="BG160" s="52">
        <f>BG176*'Fixed Data'!$E$12</f>
        <v>0</v>
      </c>
      <c r="BH160" s="52">
        <f>BH176*'Fixed Data'!$E$12</f>
        <v>0</v>
      </c>
      <c r="BI160" s="52">
        <f>BI176*'Fixed Data'!$E$12</f>
        <v>0</v>
      </c>
      <c r="BJ160" s="52">
        <f>BJ176*'Fixed Data'!$E$12</f>
        <v>0</v>
      </c>
      <c r="BK160" s="52">
        <f>BK176*'Fixed Data'!$E$12</f>
        <v>0</v>
      </c>
      <c r="BL160" s="52">
        <f>BL176*'Fixed Data'!$E$12</f>
        <v>0</v>
      </c>
      <c r="BM160" s="52">
        <f>BM176*'Fixed Data'!$E$12</f>
        <v>0</v>
      </c>
      <c r="BN160" s="52">
        <f>BN176*'Fixed Data'!$E$12</f>
        <v>0</v>
      </c>
      <c r="BO160" s="52">
        <f>BO176*'Fixed Data'!$E$12</f>
        <v>0</v>
      </c>
      <c r="BP160" s="52">
        <f>BP176*'Fixed Data'!$E$12</f>
        <v>0</v>
      </c>
      <c r="BQ160" s="52">
        <f>BQ176*'Fixed Data'!$E$12</f>
        <v>0</v>
      </c>
      <c r="BR160" s="52">
        <f>BR176*'Fixed Data'!$E$12</f>
        <v>0</v>
      </c>
      <c r="BS160" s="52">
        <f>BS176*'Fixed Data'!$E$12</f>
        <v>0</v>
      </c>
      <c r="BT160" s="52">
        <f>BT176*'Fixed Data'!$E$12</f>
        <v>0</v>
      </c>
      <c r="BU160" s="52">
        <f>BU176*'Fixed Data'!$E$12</f>
        <v>0</v>
      </c>
      <c r="BV160" s="52">
        <f>BV176*'Fixed Data'!$E$12</f>
        <v>0</v>
      </c>
      <c r="BW160" s="52">
        <f>BW176*'Fixed Data'!$E$12</f>
        <v>0</v>
      </c>
      <c r="BX160" s="52">
        <f>BX176*'Fixed Data'!$E$12</f>
        <v>0</v>
      </c>
      <c r="BY160" s="52">
        <f>BY176*'Fixed Data'!$E$12</f>
        <v>0</v>
      </c>
      <c r="BZ160" s="52">
        <f>BZ176*'Fixed Data'!$E$12</f>
        <v>0</v>
      </c>
      <c r="CA160" s="52">
        <f>CA176*'Fixed Data'!$E$12</f>
        <v>0</v>
      </c>
      <c r="CB160" s="52">
        <f>CB176*'Fixed Data'!$E$12</f>
        <v>0</v>
      </c>
      <c r="CC160" s="52">
        <f>CC176*'Fixed Data'!$E$12</f>
        <v>0</v>
      </c>
      <c r="CD160" s="52">
        <f>CD176*'Fixed Data'!$E$12</f>
        <v>0</v>
      </c>
      <c r="CE160" s="52">
        <f>CE176*'Fixed Data'!$E$12</f>
        <v>0</v>
      </c>
      <c r="CF160" s="52">
        <f>CF176*'Fixed Data'!$E$12</f>
        <v>0</v>
      </c>
      <c r="CG160" s="52">
        <f>CG176*'Fixed Data'!$E$12</f>
        <v>0</v>
      </c>
      <c r="CH160" s="52">
        <f>CH176*'Fixed Data'!$E$12</f>
        <v>0</v>
      </c>
    </row>
    <row r="161" spans="1:86" outlineLevel="1">
      <c r="A161" s="284"/>
      <c r="B161" s="100" t="s">
        <v>533</v>
      </c>
      <c r="C161" s="59"/>
      <c r="D161" s="18" t="s">
        <v>396</v>
      </c>
      <c r="E161" s="52">
        <f>E177*'Fixed Data'!$E$13</f>
        <v>0</v>
      </c>
      <c r="F161" s="52">
        <f>F177*'Fixed Data'!$E$13</f>
        <v>0</v>
      </c>
      <c r="G161" s="52">
        <f>G177*'Fixed Data'!$E$13</f>
        <v>0</v>
      </c>
      <c r="H161" s="52">
        <f>H177*'Fixed Data'!$E$13</f>
        <v>0</v>
      </c>
      <c r="I161" s="52">
        <f>I177*'Fixed Data'!$E$13</f>
        <v>0</v>
      </c>
      <c r="J161" s="52">
        <f>J177*'Fixed Data'!$E$13</f>
        <v>0</v>
      </c>
      <c r="K161" s="52">
        <f>K177*'Fixed Data'!$E$13</f>
        <v>0</v>
      </c>
      <c r="L161" s="52">
        <f>L177*'Fixed Data'!$E$13</f>
        <v>0</v>
      </c>
      <c r="M161" s="52">
        <f>M177*'Fixed Data'!$E$13</f>
        <v>0</v>
      </c>
      <c r="N161" s="52">
        <f>N177*'Fixed Data'!$E$13</f>
        <v>0</v>
      </c>
      <c r="O161" s="52">
        <f>O177*'Fixed Data'!$E$13</f>
        <v>0</v>
      </c>
      <c r="P161" s="52">
        <f>P177*'Fixed Data'!$E$13</f>
        <v>0</v>
      </c>
      <c r="Q161" s="52">
        <f>Q177*'Fixed Data'!$E$13</f>
        <v>0</v>
      </c>
      <c r="R161" s="52">
        <f>R177*'Fixed Data'!$E$13</f>
        <v>0</v>
      </c>
      <c r="S161" s="52">
        <f>S177*'Fixed Data'!$E$13</f>
        <v>0</v>
      </c>
      <c r="T161" s="52">
        <f>T177*'Fixed Data'!$E$13</f>
        <v>0</v>
      </c>
      <c r="U161" s="52">
        <f>U177*'Fixed Data'!$E$13</f>
        <v>0</v>
      </c>
      <c r="V161" s="52">
        <f>V177*'Fixed Data'!$E$13</f>
        <v>0</v>
      </c>
      <c r="W161" s="52">
        <f>W177*'Fixed Data'!$E$13</f>
        <v>0</v>
      </c>
      <c r="X161" s="52">
        <f>X177*'Fixed Data'!$E$13</f>
        <v>0</v>
      </c>
      <c r="Y161" s="52">
        <f>Y177*'Fixed Data'!$E$13</f>
        <v>0</v>
      </c>
      <c r="Z161" s="52">
        <f>Z177*'Fixed Data'!$E$13</f>
        <v>0</v>
      </c>
      <c r="AA161" s="52">
        <f>AA177*'Fixed Data'!$E$13</f>
        <v>0</v>
      </c>
      <c r="AB161" s="52">
        <f>AB177*'Fixed Data'!$E$13</f>
        <v>0</v>
      </c>
      <c r="AC161" s="52">
        <f>AC177*'Fixed Data'!$E$13</f>
        <v>0</v>
      </c>
      <c r="AD161" s="52">
        <f>AD177*'Fixed Data'!$E$13</f>
        <v>0</v>
      </c>
      <c r="AE161" s="52">
        <f>AE177*'Fixed Data'!$E$13</f>
        <v>0</v>
      </c>
      <c r="AF161" s="52">
        <f>AF177*'Fixed Data'!$E$13</f>
        <v>0</v>
      </c>
      <c r="AG161" s="52">
        <f>AG177*'Fixed Data'!$E$13</f>
        <v>0</v>
      </c>
      <c r="AH161" s="52">
        <f>AH177*'Fixed Data'!$E$13</f>
        <v>0</v>
      </c>
      <c r="AI161" s="52">
        <f>AI177*'Fixed Data'!$E$13</f>
        <v>0</v>
      </c>
      <c r="AJ161" s="52">
        <f>AJ177*'Fixed Data'!$E$13</f>
        <v>0</v>
      </c>
      <c r="AK161" s="52">
        <f>AK177*'Fixed Data'!$E$13</f>
        <v>0</v>
      </c>
      <c r="AL161" s="52">
        <f>AL177*'Fixed Data'!$E$13</f>
        <v>0</v>
      </c>
      <c r="AM161" s="52">
        <f>AM177*'Fixed Data'!$E$13</f>
        <v>0</v>
      </c>
      <c r="AN161" s="52">
        <f>AN177*'Fixed Data'!$E$13</f>
        <v>0</v>
      </c>
      <c r="AO161" s="52">
        <f>AO177*'Fixed Data'!$E$13</f>
        <v>0</v>
      </c>
      <c r="AP161" s="52">
        <f>AP177*'Fixed Data'!$E$13</f>
        <v>0</v>
      </c>
      <c r="AQ161" s="52">
        <f>AQ177*'Fixed Data'!$E$13</f>
        <v>0</v>
      </c>
      <c r="AR161" s="52">
        <f>AR177*'Fixed Data'!$E$13</f>
        <v>0</v>
      </c>
      <c r="AS161" s="52">
        <f>AS177*'Fixed Data'!$E$13</f>
        <v>0</v>
      </c>
      <c r="AT161" s="52">
        <f>AT177*'Fixed Data'!$E$13</f>
        <v>0</v>
      </c>
      <c r="AU161" s="52">
        <f>AU177*'Fixed Data'!$E$13</f>
        <v>0</v>
      </c>
      <c r="AV161" s="52">
        <f>AV177*'Fixed Data'!$E$13</f>
        <v>0</v>
      </c>
      <c r="AW161" s="52">
        <f>AW177*'Fixed Data'!$E$13</f>
        <v>0</v>
      </c>
      <c r="AX161" s="52">
        <f>AX177*'Fixed Data'!$E$13</f>
        <v>0</v>
      </c>
      <c r="AY161" s="52">
        <f>AY177*'Fixed Data'!$E$13</f>
        <v>0</v>
      </c>
      <c r="AZ161" s="52">
        <f>AZ177*'Fixed Data'!$E$13</f>
        <v>0</v>
      </c>
      <c r="BA161" s="52">
        <f>BA177*'Fixed Data'!$E$13</f>
        <v>0</v>
      </c>
      <c r="BB161" s="52">
        <f>BB177*'Fixed Data'!$E$13</f>
        <v>0</v>
      </c>
      <c r="BC161" s="52">
        <f>BC177*'Fixed Data'!$E$13</f>
        <v>0</v>
      </c>
      <c r="BD161" s="52">
        <f>BD177*'Fixed Data'!$E$13</f>
        <v>0</v>
      </c>
      <c r="BE161" s="52">
        <f>BE177*'Fixed Data'!$E$13</f>
        <v>0</v>
      </c>
      <c r="BF161" s="52">
        <f>BF177*'Fixed Data'!$E$13</f>
        <v>0</v>
      </c>
      <c r="BG161" s="52">
        <f>BG177*'Fixed Data'!$E$13</f>
        <v>0</v>
      </c>
      <c r="BH161" s="52">
        <f>BH177*'Fixed Data'!$E$13</f>
        <v>0</v>
      </c>
      <c r="BI161" s="52">
        <f>BI177*'Fixed Data'!$E$13</f>
        <v>0</v>
      </c>
      <c r="BJ161" s="52">
        <f>BJ177*'Fixed Data'!$E$13</f>
        <v>0</v>
      </c>
      <c r="BK161" s="52">
        <f>BK177*'Fixed Data'!$E$13</f>
        <v>0</v>
      </c>
      <c r="BL161" s="52">
        <f>BL177*'Fixed Data'!$E$13</f>
        <v>0</v>
      </c>
      <c r="BM161" s="52">
        <f>BM177*'Fixed Data'!$E$13</f>
        <v>0</v>
      </c>
      <c r="BN161" s="52">
        <f>BN177*'Fixed Data'!$E$13</f>
        <v>0</v>
      </c>
      <c r="BO161" s="52">
        <f>BO177*'Fixed Data'!$E$13</f>
        <v>0</v>
      </c>
      <c r="BP161" s="52">
        <f>BP177*'Fixed Data'!$E$13</f>
        <v>0</v>
      </c>
      <c r="BQ161" s="52">
        <f>BQ177*'Fixed Data'!$E$13</f>
        <v>0</v>
      </c>
      <c r="BR161" s="52">
        <f>BR177*'Fixed Data'!$E$13</f>
        <v>0</v>
      </c>
      <c r="BS161" s="52">
        <f>BS177*'Fixed Data'!$E$13</f>
        <v>0</v>
      </c>
      <c r="BT161" s="52">
        <f>BT177*'Fixed Data'!$E$13</f>
        <v>0</v>
      </c>
      <c r="BU161" s="52">
        <f>BU177*'Fixed Data'!$E$13</f>
        <v>0</v>
      </c>
      <c r="BV161" s="52">
        <f>BV177*'Fixed Data'!$E$13</f>
        <v>0</v>
      </c>
      <c r="BW161" s="52">
        <f>BW177*'Fixed Data'!$E$13</f>
        <v>0</v>
      </c>
      <c r="BX161" s="52">
        <f>BX177*'Fixed Data'!$E$13</f>
        <v>0</v>
      </c>
      <c r="BY161" s="52">
        <f>BY177*'Fixed Data'!$E$13</f>
        <v>0</v>
      </c>
      <c r="BZ161" s="52">
        <f>BZ177*'Fixed Data'!$E$13</f>
        <v>0</v>
      </c>
      <c r="CA161" s="52">
        <f>CA177*'Fixed Data'!$E$13</f>
        <v>0</v>
      </c>
      <c r="CB161" s="52">
        <f>CB177*'Fixed Data'!$E$13</f>
        <v>0</v>
      </c>
      <c r="CC161" s="52">
        <f>CC177*'Fixed Data'!$E$13</f>
        <v>0</v>
      </c>
      <c r="CD161" s="52">
        <f>CD177*'Fixed Data'!$E$13</f>
        <v>0</v>
      </c>
      <c r="CE161" s="52">
        <f>CE177*'Fixed Data'!$E$13</f>
        <v>0</v>
      </c>
      <c r="CF161" s="52">
        <f>CF177*'Fixed Data'!$E$13</f>
        <v>0</v>
      </c>
      <c r="CG161" s="52">
        <f>CG177*'Fixed Data'!$E$13</f>
        <v>0</v>
      </c>
      <c r="CH161" s="52">
        <f>CH177*'Fixed Data'!$E$13</f>
        <v>0</v>
      </c>
    </row>
    <row r="162" spans="1:86" outlineLevel="1">
      <c r="A162" s="284"/>
      <c r="B162" s="58" t="s">
        <v>401</v>
      </c>
      <c r="C162" s="58"/>
      <c r="D162" s="6" t="s">
        <v>396</v>
      </c>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c r="AO162" s="109"/>
      <c r="AP162" s="109"/>
      <c r="AQ162" s="109"/>
      <c r="AR162" s="109"/>
      <c r="AS162" s="109"/>
      <c r="AT162" s="109"/>
      <c r="AU162" s="109"/>
      <c r="AV162" s="109"/>
      <c r="AW162" s="109"/>
      <c r="AX162" s="109"/>
      <c r="AY162" s="109"/>
      <c r="AZ162" s="109"/>
      <c r="BA162" s="109"/>
      <c r="BB162" s="109"/>
      <c r="BC162" s="109"/>
      <c r="BD162" s="109"/>
      <c r="BE162" s="109"/>
      <c r="BF162" s="109"/>
      <c r="BG162" s="109"/>
      <c r="BH162" s="109"/>
      <c r="BI162" s="109"/>
      <c r="BJ162" s="109"/>
      <c r="BK162" s="109"/>
      <c r="BL162" s="109"/>
      <c r="BM162" s="109"/>
      <c r="BN162" s="109"/>
      <c r="BO162" s="109"/>
      <c r="BP162" s="109"/>
      <c r="BQ162" s="109"/>
      <c r="BR162" s="109"/>
      <c r="BS162" s="109"/>
      <c r="BT162" s="109"/>
      <c r="BU162" s="109"/>
      <c r="BV162" s="109"/>
      <c r="BW162" s="109"/>
      <c r="BX162" s="109"/>
      <c r="BY162" s="109"/>
      <c r="BZ162" s="109"/>
      <c r="CA162" s="109"/>
      <c r="CB162" s="109"/>
      <c r="CC162" s="109"/>
      <c r="CD162" s="109"/>
      <c r="CE162" s="109"/>
      <c r="CF162" s="109"/>
      <c r="CG162" s="109"/>
      <c r="CH162" s="109"/>
    </row>
    <row r="163" spans="1:86" outlineLevel="1">
      <c r="A163" s="284"/>
      <c r="B163" s="58" t="s">
        <v>402</v>
      </c>
      <c r="C163" s="58"/>
      <c r="D163" s="6" t="s">
        <v>396</v>
      </c>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c r="AO163" s="109"/>
      <c r="AP163" s="109"/>
      <c r="AQ163" s="109"/>
      <c r="AR163" s="109"/>
      <c r="AS163" s="109"/>
      <c r="AT163" s="109"/>
      <c r="AU163" s="109"/>
      <c r="AV163" s="109"/>
      <c r="AW163" s="109"/>
      <c r="AX163" s="109"/>
      <c r="AY163" s="109"/>
      <c r="AZ163" s="109"/>
      <c r="BA163" s="109"/>
      <c r="BB163" s="109"/>
      <c r="BC163" s="109"/>
      <c r="BD163" s="109"/>
      <c r="BE163" s="109"/>
      <c r="BF163" s="109"/>
      <c r="BG163" s="109"/>
      <c r="BH163" s="109"/>
      <c r="BI163" s="109"/>
      <c r="BJ163" s="109"/>
      <c r="BK163" s="109"/>
      <c r="BL163" s="109"/>
      <c r="BM163" s="109"/>
      <c r="BN163" s="109"/>
      <c r="BO163" s="109"/>
      <c r="BP163" s="109"/>
      <c r="BQ163" s="109"/>
      <c r="BR163" s="109"/>
      <c r="BS163" s="109"/>
      <c r="BT163" s="109"/>
      <c r="BU163" s="109"/>
      <c r="BV163" s="109"/>
      <c r="BW163" s="109"/>
      <c r="BX163" s="109"/>
      <c r="BY163" s="109"/>
      <c r="BZ163" s="109"/>
      <c r="CA163" s="109"/>
      <c r="CB163" s="109"/>
      <c r="CC163" s="109"/>
      <c r="CD163" s="109"/>
      <c r="CE163" s="109"/>
      <c r="CF163" s="109"/>
      <c r="CG163" s="109"/>
      <c r="CH163" s="109"/>
    </row>
    <row r="164" spans="1:86" outlineLevel="1">
      <c r="A164" s="284"/>
      <c r="B164" s="58" t="s">
        <v>403</v>
      </c>
      <c r="C164" s="58"/>
      <c r="D164" s="6" t="s">
        <v>396</v>
      </c>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c r="AO164" s="109"/>
      <c r="AP164" s="109"/>
      <c r="AQ164" s="109"/>
      <c r="AR164" s="109"/>
      <c r="AS164" s="109"/>
      <c r="AT164" s="109"/>
      <c r="AU164" s="109"/>
      <c r="AV164" s="109"/>
      <c r="AW164" s="109"/>
      <c r="AX164" s="109"/>
      <c r="AY164" s="109"/>
      <c r="AZ164" s="109"/>
      <c r="BA164" s="109"/>
      <c r="BB164" s="109"/>
      <c r="BC164" s="109"/>
      <c r="BD164" s="109"/>
      <c r="BE164" s="109"/>
      <c r="BF164" s="109"/>
      <c r="BG164" s="109"/>
      <c r="BH164" s="109"/>
      <c r="BI164" s="109"/>
      <c r="BJ164" s="109"/>
      <c r="BK164" s="109"/>
      <c r="BL164" s="109"/>
      <c r="BM164" s="109"/>
      <c r="BN164" s="109"/>
      <c r="BO164" s="109"/>
      <c r="BP164" s="109"/>
      <c r="BQ164" s="109"/>
      <c r="BR164" s="109"/>
      <c r="BS164" s="109"/>
      <c r="BT164" s="109"/>
      <c r="BU164" s="109"/>
      <c r="BV164" s="109"/>
      <c r="BW164" s="109"/>
      <c r="BX164" s="109"/>
      <c r="BY164" s="109"/>
      <c r="BZ164" s="109"/>
      <c r="CA164" s="109"/>
      <c r="CB164" s="109"/>
      <c r="CC164" s="109"/>
      <c r="CD164" s="109"/>
      <c r="CE164" s="109"/>
      <c r="CF164" s="109"/>
      <c r="CG164" s="109"/>
      <c r="CH164" s="109"/>
    </row>
    <row r="165" spans="1:86" ht="13.5" thickBot="1">
      <c r="A165" s="285"/>
      <c r="B165" s="10" t="s">
        <v>534</v>
      </c>
      <c r="C165" s="10"/>
      <c r="D165" s="10" t="s">
        <v>396</v>
      </c>
      <c r="E165" s="56">
        <f>SUM(E153:E164)</f>
        <v>0</v>
      </c>
      <c r="F165" s="56">
        <f>SUM(F153:F164)</f>
        <v>0</v>
      </c>
      <c r="G165" s="56">
        <f t="shared" ref="G165:BE165" si="23">SUM(G153:G164)</f>
        <v>0</v>
      </c>
      <c r="H165" s="56">
        <f t="shared" si="23"/>
        <v>0</v>
      </c>
      <c r="I165" s="56">
        <f t="shared" si="23"/>
        <v>0</v>
      </c>
      <c r="J165" s="56">
        <f t="shared" si="23"/>
        <v>0</v>
      </c>
      <c r="K165" s="56">
        <f t="shared" si="23"/>
        <v>0</v>
      </c>
      <c r="L165" s="56">
        <f t="shared" si="23"/>
        <v>0</v>
      </c>
      <c r="M165" s="56">
        <f t="shared" si="23"/>
        <v>0</v>
      </c>
      <c r="N165" s="56">
        <f t="shared" si="23"/>
        <v>0</v>
      </c>
      <c r="O165" s="56">
        <f t="shared" si="23"/>
        <v>0</v>
      </c>
      <c r="P165" s="56">
        <f t="shared" si="23"/>
        <v>0</v>
      </c>
      <c r="Q165" s="56">
        <f t="shared" si="23"/>
        <v>0</v>
      </c>
      <c r="R165" s="56">
        <f t="shared" si="23"/>
        <v>0</v>
      </c>
      <c r="S165" s="56">
        <f t="shared" si="23"/>
        <v>0</v>
      </c>
      <c r="T165" s="56">
        <f t="shared" si="23"/>
        <v>0</v>
      </c>
      <c r="U165" s="56">
        <f t="shared" si="23"/>
        <v>0</v>
      </c>
      <c r="V165" s="56">
        <f t="shared" si="23"/>
        <v>0</v>
      </c>
      <c r="W165" s="56">
        <f t="shared" si="23"/>
        <v>0</v>
      </c>
      <c r="X165" s="56">
        <f t="shared" si="23"/>
        <v>0</v>
      </c>
      <c r="Y165" s="56">
        <f t="shared" si="23"/>
        <v>0</v>
      </c>
      <c r="Z165" s="56">
        <f t="shared" si="23"/>
        <v>0</v>
      </c>
      <c r="AA165" s="56">
        <f t="shared" si="23"/>
        <v>0</v>
      </c>
      <c r="AB165" s="56">
        <f t="shared" si="23"/>
        <v>0</v>
      </c>
      <c r="AC165" s="56">
        <f t="shared" si="23"/>
        <v>0</v>
      </c>
      <c r="AD165" s="56">
        <f t="shared" si="23"/>
        <v>0</v>
      </c>
      <c r="AE165" s="56">
        <f t="shared" si="23"/>
        <v>0</v>
      </c>
      <c r="AF165" s="56">
        <f t="shared" si="23"/>
        <v>0</v>
      </c>
      <c r="AG165" s="56">
        <f t="shared" si="23"/>
        <v>0</v>
      </c>
      <c r="AH165" s="56">
        <f t="shared" si="23"/>
        <v>0</v>
      </c>
      <c r="AI165" s="56">
        <f t="shared" si="23"/>
        <v>0</v>
      </c>
      <c r="AJ165" s="56">
        <f t="shared" si="23"/>
        <v>0</v>
      </c>
      <c r="AK165" s="56">
        <f t="shared" si="23"/>
        <v>0</v>
      </c>
      <c r="AL165" s="56">
        <f t="shared" si="23"/>
        <v>0</v>
      </c>
      <c r="AM165" s="56">
        <f t="shared" si="23"/>
        <v>0</v>
      </c>
      <c r="AN165" s="56">
        <f t="shared" si="23"/>
        <v>0</v>
      </c>
      <c r="AO165" s="56">
        <f t="shared" si="23"/>
        <v>0</v>
      </c>
      <c r="AP165" s="56">
        <f t="shared" si="23"/>
        <v>0</v>
      </c>
      <c r="AQ165" s="56">
        <f t="shared" si="23"/>
        <v>0</v>
      </c>
      <c r="AR165" s="56">
        <f t="shared" si="23"/>
        <v>0</v>
      </c>
      <c r="AS165" s="56">
        <f t="shared" si="23"/>
        <v>0</v>
      </c>
      <c r="AT165" s="56">
        <f t="shared" si="23"/>
        <v>0</v>
      </c>
      <c r="AU165" s="56">
        <f t="shared" si="23"/>
        <v>0</v>
      </c>
      <c r="AV165" s="56">
        <f t="shared" si="23"/>
        <v>0</v>
      </c>
      <c r="AW165" s="56">
        <f t="shared" si="23"/>
        <v>0</v>
      </c>
      <c r="AX165" s="56">
        <f t="shared" si="23"/>
        <v>0</v>
      </c>
      <c r="AY165" s="56">
        <f t="shared" si="23"/>
        <v>0</v>
      </c>
      <c r="AZ165" s="56">
        <f t="shared" si="23"/>
        <v>0</v>
      </c>
      <c r="BA165" s="56">
        <f t="shared" si="23"/>
        <v>0</v>
      </c>
      <c r="BB165" s="56">
        <f t="shared" si="23"/>
        <v>0</v>
      </c>
      <c r="BC165" s="56">
        <f t="shared" si="23"/>
        <v>0</v>
      </c>
      <c r="BD165" s="56">
        <f t="shared" si="23"/>
        <v>0</v>
      </c>
      <c r="BE165" s="56">
        <f t="shared" si="23"/>
        <v>0</v>
      </c>
      <c r="BF165" s="56">
        <f t="shared" ref="BF165:BR165" si="24">SUM(BF153:BF164)</f>
        <v>0</v>
      </c>
      <c r="BG165" s="56">
        <f t="shared" si="24"/>
        <v>0</v>
      </c>
      <c r="BH165" s="56">
        <f t="shared" si="24"/>
        <v>0</v>
      </c>
      <c r="BI165" s="56">
        <f t="shared" si="24"/>
        <v>0</v>
      </c>
      <c r="BJ165" s="56">
        <f t="shared" si="24"/>
        <v>0</v>
      </c>
      <c r="BK165" s="56">
        <f t="shared" si="24"/>
        <v>0</v>
      </c>
      <c r="BL165" s="56">
        <f t="shared" si="24"/>
        <v>0</v>
      </c>
      <c r="BM165" s="56">
        <f t="shared" si="24"/>
        <v>0</v>
      </c>
      <c r="BN165" s="56">
        <f t="shared" si="24"/>
        <v>0</v>
      </c>
      <c r="BO165" s="56">
        <f t="shared" si="24"/>
        <v>0</v>
      </c>
      <c r="BP165" s="56">
        <f t="shared" si="24"/>
        <v>0</v>
      </c>
      <c r="BQ165" s="56">
        <f t="shared" si="24"/>
        <v>0</v>
      </c>
      <c r="BR165" s="56">
        <f t="shared" si="24"/>
        <v>0</v>
      </c>
      <c r="BS165" s="56">
        <f t="shared" ref="BS165:CH165" si="25">SUM(BS153:BS164)</f>
        <v>0</v>
      </c>
      <c r="BT165" s="56">
        <f t="shared" si="25"/>
        <v>0</v>
      </c>
      <c r="BU165" s="56">
        <f t="shared" si="25"/>
        <v>0</v>
      </c>
      <c r="BV165" s="56">
        <f t="shared" si="25"/>
        <v>0</v>
      </c>
      <c r="BW165" s="56">
        <f t="shared" si="25"/>
        <v>0</v>
      </c>
      <c r="BX165" s="56">
        <f t="shared" si="25"/>
        <v>0</v>
      </c>
      <c r="BY165" s="56">
        <f t="shared" si="25"/>
        <v>0</v>
      </c>
      <c r="BZ165" s="56">
        <f t="shared" si="25"/>
        <v>0</v>
      </c>
      <c r="CA165" s="56">
        <f t="shared" si="25"/>
        <v>0</v>
      </c>
      <c r="CB165" s="56">
        <f t="shared" si="25"/>
        <v>0</v>
      </c>
      <c r="CC165" s="56">
        <f t="shared" si="25"/>
        <v>0</v>
      </c>
      <c r="CD165" s="56">
        <f t="shared" si="25"/>
        <v>0</v>
      </c>
      <c r="CE165" s="56">
        <f t="shared" si="25"/>
        <v>0</v>
      </c>
      <c r="CF165" s="56">
        <f t="shared" si="25"/>
        <v>0</v>
      </c>
      <c r="CG165" s="56">
        <f t="shared" si="25"/>
        <v>0</v>
      </c>
      <c r="CH165" s="56">
        <f t="shared" si="25"/>
        <v>0</v>
      </c>
    </row>
    <row r="166" spans="1:86" ht="15" customHeight="1">
      <c r="A166" s="300" t="s">
        <v>535</v>
      </c>
      <c r="B166" s="199" t="s">
        <v>536</v>
      </c>
      <c r="C166" s="200"/>
      <c r="D166" s="201" t="s">
        <v>537</v>
      </c>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8"/>
      <c r="AY166" s="108"/>
      <c r="AZ166" s="108"/>
      <c r="BA166" s="108"/>
      <c r="BB166" s="108"/>
      <c r="BC166" s="108"/>
      <c r="BD166" s="108"/>
      <c r="BE166" s="108"/>
      <c r="BF166" s="108"/>
      <c r="BG166" s="108"/>
      <c r="BH166" s="108"/>
      <c r="BI166" s="108"/>
      <c r="BJ166" s="108"/>
      <c r="BK166" s="108"/>
      <c r="BL166" s="108"/>
      <c r="BM166" s="108"/>
      <c r="BN166" s="108"/>
      <c r="BO166" s="108"/>
      <c r="BP166" s="108"/>
      <c r="BQ166" s="108"/>
      <c r="BR166" s="108"/>
      <c r="BS166" s="108"/>
      <c r="BT166" s="108"/>
      <c r="BU166" s="108"/>
      <c r="BV166" s="108"/>
      <c r="BW166" s="108"/>
      <c r="BX166" s="108"/>
      <c r="BY166" s="108"/>
      <c r="BZ166" s="108"/>
      <c r="CA166" s="108"/>
      <c r="CB166" s="108"/>
      <c r="CC166" s="108"/>
      <c r="CD166" s="108"/>
      <c r="CE166" s="108"/>
      <c r="CF166" s="108"/>
      <c r="CG166" s="108"/>
      <c r="CH166" s="108"/>
    </row>
    <row r="167" spans="1:86">
      <c r="A167" s="301"/>
      <c r="B167" s="202" t="s">
        <v>538</v>
      </c>
      <c r="C167" s="100"/>
      <c r="D167" s="18"/>
      <c r="E167" s="66">
        <v>1</v>
      </c>
      <c r="F167" s="66">
        <v>1.06</v>
      </c>
      <c r="G167" s="66">
        <f>F167+0.02</f>
        <v>1.08</v>
      </c>
      <c r="H167" s="66">
        <f t="shared" ref="H167:BF167" si="26">G167+0.02</f>
        <v>1.1000000000000001</v>
      </c>
      <c r="I167" s="66">
        <f t="shared" si="26"/>
        <v>1.1200000000000001</v>
      </c>
      <c r="J167" s="66">
        <f t="shared" si="26"/>
        <v>1.1400000000000001</v>
      </c>
      <c r="K167" s="66">
        <f t="shared" si="26"/>
        <v>1.1600000000000001</v>
      </c>
      <c r="L167" s="66">
        <f t="shared" si="26"/>
        <v>1.1800000000000002</v>
      </c>
      <c r="M167" s="66">
        <f t="shared" si="26"/>
        <v>1.2000000000000002</v>
      </c>
      <c r="N167" s="66">
        <f t="shared" si="26"/>
        <v>1.2200000000000002</v>
      </c>
      <c r="O167" s="66">
        <f t="shared" si="26"/>
        <v>1.2400000000000002</v>
      </c>
      <c r="P167" s="66">
        <f t="shared" si="26"/>
        <v>1.2600000000000002</v>
      </c>
      <c r="Q167" s="66">
        <f t="shared" si="26"/>
        <v>1.2800000000000002</v>
      </c>
      <c r="R167" s="66">
        <f t="shared" si="26"/>
        <v>1.3000000000000003</v>
      </c>
      <c r="S167" s="66">
        <f t="shared" si="26"/>
        <v>1.3200000000000003</v>
      </c>
      <c r="T167" s="66">
        <f t="shared" si="26"/>
        <v>1.3400000000000003</v>
      </c>
      <c r="U167" s="66">
        <f t="shared" si="26"/>
        <v>1.3600000000000003</v>
      </c>
      <c r="V167" s="66">
        <f t="shared" si="26"/>
        <v>1.3800000000000003</v>
      </c>
      <c r="W167" s="66">
        <f t="shared" si="26"/>
        <v>1.4000000000000004</v>
      </c>
      <c r="X167" s="66">
        <f t="shared" si="26"/>
        <v>1.4200000000000004</v>
      </c>
      <c r="Y167" s="66">
        <f t="shared" si="26"/>
        <v>1.4400000000000004</v>
      </c>
      <c r="Z167" s="66">
        <f t="shared" si="26"/>
        <v>1.4600000000000004</v>
      </c>
      <c r="AA167" s="66">
        <f t="shared" si="26"/>
        <v>1.4800000000000004</v>
      </c>
      <c r="AB167" s="66">
        <f t="shared" si="26"/>
        <v>1.5000000000000004</v>
      </c>
      <c r="AC167" s="66">
        <f t="shared" si="26"/>
        <v>1.5200000000000005</v>
      </c>
      <c r="AD167" s="66">
        <f t="shared" si="26"/>
        <v>1.5400000000000005</v>
      </c>
      <c r="AE167" s="66">
        <f t="shared" si="26"/>
        <v>1.5600000000000005</v>
      </c>
      <c r="AF167" s="66">
        <f t="shared" si="26"/>
        <v>1.5800000000000005</v>
      </c>
      <c r="AG167" s="66">
        <f t="shared" si="26"/>
        <v>1.6000000000000005</v>
      </c>
      <c r="AH167" s="66">
        <f t="shared" si="26"/>
        <v>1.6200000000000006</v>
      </c>
      <c r="AI167" s="66">
        <f t="shared" si="26"/>
        <v>1.6400000000000006</v>
      </c>
      <c r="AJ167" s="66">
        <f t="shared" si="26"/>
        <v>1.6600000000000006</v>
      </c>
      <c r="AK167" s="66">
        <f t="shared" si="26"/>
        <v>1.6800000000000006</v>
      </c>
      <c r="AL167" s="66">
        <f t="shared" si="26"/>
        <v>1.7000000000000006</v>
      </c>
      <c r="AM167" s="66">
        <f t="shared" si="26"/>
        <v>1.7200000000000006</v>
      </c>
      <c r="AN167" s="66">
        <f t="shared" si="26"/>
        <v>1.7400000000000007</v>
      </c>
      <c r="AO167" s="66">
        <f t="shared" si="26"/>
        <v>1.7600000000000007</v>
      </c>
      <c r="AP167" s="66">
        <f t="shared" si="26"/>
        <v>1.7800000000000007</v>
      </c>
      <c r="AQ167" s="66">
        <f t="shared" si="26"/>
        <v>1.8000000000000007</v>
      </c>
      <c r="AR167" s="66">
        <f t="shared" si="26"/>
        <v>1.8200000000000007</v>
      </c>
      <c r="AS167" s="66">
        <f t="shared" si="26"/>
        <v>1.8400000000000007</v>
      </c>
      <c r="AT167" s="66">
        <f t="shared" si="26"/>
        <v>1.8600000000000008</v>
      </c>
      <c r="AU167" s="66">
        <f t="shared" si="26"/>
        <v>1.8800000000000008</v>
      </c>
      <c r="AV167" s="66">
        <f t="shared" si="26"/>
        <v>1.9000000000000008</v>
      </c>
      <c r="AW167" s="66">
        <f t="shared" si="26"/>
        <v>1.9200000000000008</v>
      </c>
      <c r="AX167" s="66">
        <f t="shared" si="26"/>
        <v>1.9400000000000008</v>
      </c>
      <c r="AY167" s="66">
        <f t="shared" si="26"/>
        <v>1.9600000000000009</v>
      </c>
      <c r="AZ167" s="66">
        <f t="shared" si="26"/>
        <v>1.9800000000000009</v>
      </c>
      <c r="BA167" s="66">
        <f t="shared" si="26"/>
        <v>2.0000000000000009</v>
      </c>
      <c r="BB167" s="66">
        <f t="shared" si="26"/>
        <v>2.0200000000000009</v>
      </c>
      <c r="BC167" s="66">
        <f t="shared" si="26"/>
        <v>2.0400000000000009</v>
      </c>
      <c r="BD167" s="66">
        <f t="shared" si="26"/>
        <v>2.0600000000000009</v>
      </c>
      <c r="BE167" s="66">
        <f t="shared" si="26"/>
        <v>2.080000000000001</v>
      </c>
      <c r="BF167" s="66">
        <f t="shared" si="26"/>
        <v>2.100000000000001</v>
      </c>
      <c r="BG167" s="66">
        <f>BG166*(VLOOKUP(BG51,'Fixed Data'!$B$16:$G$107,6,FALSE))</f>
        <v>0</v>
      </c>
      <c r="BH167" s="66">
        <f>BH166*(VLOOKUP(BH51,'Fixed Data'!$B$16:$G$107,6,FALSE))</f>
        <v>0</v>
      </c>
      <c r="BI167" s="66">
        <f>BI166*(VLOOKUP(BI51,'Fixed Data'!$B$16:$G$107,6,FALSE))</f>
        <v>0</v>
      </c>
      <c r="BJ167" s="66">
        <f>BJ166*(VLOOKUP(BJ51,'Fixed Data'!$B$16:$G$107,6,FALSE))</f>
        <v>0</v>
      </c>
      <c r="BK167" s="66">
        <f>BK166*(VLOOKUP(BK51,'Fixed Data'!$B$16:$G$107,6,FALSE))</f>
        <v>0</v>
      </c>
      <c r="BL167" s="66">
        <f>BL166*(VLOOKUP(BL51,'Fixed Data'!$B$16:$G$107,6,FALSE))</f>
        <v>0</v>
      </c>
      <c r="BM167" s="66">
        <f>BM166*(VLOOKUP(BM51,'Fixed Data'!$B$16:$G$107,6,FALSE))</f>
        <v>0</v>
      </c>
      <c r="BN167" s="66">
        <f>BN166*(VLOOKUP(BN51,'Fixed Data'!$B$16:$G$107,6,FALSE))</f>
        <v>0</v>
      </c>
      <c r="BO167" s="66">
        <f>BO166*(VLOOKUP(BO51,'Fixed Data'!$B$16:$G$107,6,FALSE))</f>
        <v>0</v>
      </c>
      <c r="BP167" s="66">
        <f>BP166*(VLOOKUP(BP51,'Fixed Data'!$B$16:$G$107,6,FALSE))</f>
        <v>0</v>
      </c>
      <c r="BQ167" s="66">
        <f>BQ166*(VLOOKUP(BQ51,'Fixed Data'!$B$16:$G$107,6,FALSE))</f>
        <v>0</v>
      </c>
      <c r="BR167" s="66">
        <f>BR166*(VLOOKUP(BR51,'Fixed Data'!$B$16:$G$107,6,FALSE))</f>
        <v>0</v>
      </c>
      <c r="BS167" s="66">
        <f>BS166*(VLOOKUP(BS51,'Fixed Data'!$B$16:$G$107,6,FALSE))</f>
        <v>0</v>
      </c>
      <c r="BT167" s="66">
        <f>BT166*(VLOOKUP(BT51,'Fixed Data'!$B$16:$G$107,6,FALSE))</f>
        <v>0</v>
      </c>
      <c r="BU167" s="66">
        <f>BU166*(VLOOKUP(BU51,'Fixed Data'!$B$16:$G$107,6,FALSE))</f>
        <v>0</v>
      </c>
      <c r="BV167" s="66">
        <f>BV166*(VLOOKUP(BV51,'Fixed Data'!$B$16:$G$107,6,FALSE))</f>
        <v>0</v>
      </c>
      <c r="BW167" s="66">
        <f>BW166*(VLOOKUP(BW51,'Fixed Data'!$B$16:$G$107,6,FALSE))</f>
        <v>0</v>
      </c>
      <c r="BX167" s="66">
        <f>BX166*(VLOOKUP(BX51,'Fixed Data'!$B$16:$G$107,6,FALSE))</f>
        <v>0</v>
      </c>
      <c r="BY167" s="66">
        <f>BY166*(VLOOKUP(BY51,'Fixed Data'!$B$16:$G$107,6,FALSE))</f>
        <v>0</v>
      </c>
      <c r="BZ167" s="66">
        <f>BZ166*(VLOOKUP(BZ51,'Fixed Data'!$B$16:$G$107,6,FALSE))</f>
        <v>0</v>
      </c>
      <c r="CA167" s="66">
        <f>CA166*(VLOOKUP(CA51,'Fixed Data'!$B$16:$G$107,6,FALSE))</f>
        <v>0</v>
      </c>
      <c r="CB167" s="66">
        <f>CB166*(VLOOKUP(CB51,'Fixed Data'!$B$16:$G$107,6,FALSE))</f>
        <v>0</v>
      </c>
      <c r="CC167" s="66">
        <f>CC166*(VLOOKUP(CC51,'Fixed Data'!$B$16:$G$107,6,FALSE))</f>
        <v>0</v>
      </c>
      <c r="CD167" s="66">
        <f>CD166*(VLOOKUP(CD51,'Fixed Data'!$B$16:$G$107,6,FALSE))</f>
        <v>0</v>
      </c>
      <c r="CE167" s="66">
        <f>CE166*(VLOOKUP(CE51,'Fixed Data'!$B$16:$G$107,6,FALSE))</f>
        <v>0</v>
      </c>
      <c r="CF167" s="66">
        <f>CF166*(VLOOKUP(CF51,'Fixed Data'!$B$16:$G$107,6,FALSE))</f>
        <v>0</v>
      </c>
      <c r="CG167" s="66">
        <f>CG166*(VLOOKUP(CG51,'Fixed Data'!$B$16:$G$107,6,FALSE))</f>
        <v>0</v>
      </c>
      <c r="CH167" s="66">
        <f>CH166*(VLOOKUP(CH51,'Fixed Data'!$B$16:$G$107,6,FALSE))</f>
        <v>0</v>
      </c>
    </row>
    <row r="168" spans="1:86">
      <c r="A168" s="301"/>
      <c r="B168" s="202" t="s">
        <v>539</v>
      </c>
      <c r="C168" s="100"/>
      <c r="D168" s="18" t="s">
        <v>537</v>
      </c>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109"/>
      <c r="AM168" s="109"/>
      <c r="AN168" s="109"/>
      <c r="AO168" s="109"/>
      <c r="AP168" s="109"/>
      <c r="AQ168" s="109"/>
      <c r="AR168" s="109"/>
      <c r="AS168" s="109"/>
      <c r="AT168" s="109"/>
      <c r="AU168" s="109"/>
      <c r="AV168" s="109"/>
      <c r="AW168" s="109"/>
      <c r="AX168" s="109"/>
      <c r="AY168" s="109"/>
      <c r="AZ168" s="109"/>
      <c r="BA168" s="109"/>
      <c r="BB168" s="109"/>
      <c r="BC168" s="109"/>
      <c r="BD168" s="109"/>
      <c r="BE168" s="109"/>
      <c r="BF168" s="109"/>
      <c r="BG168" s="109"/>
      <c r="BH168" s="109"/>
      <c r="BI168" s="109"/>
      <c r="BJ168" s="109"/>
      <c r="BK168" s="109"/>
      <c r="BL168" s="109"/>
      <c r="BM168" s="109"/>
      <c r="BN168" s="109"/>
      <c r="BO168" s="109"/>
      <c r="BP168" s="109"/>
      <c r="BQ168" s="109"/>
      <c r="BR168" s="109"/>
      <c r="BS168" s="109"/>
      <c r="BT168" s="109"/>
      <c r="BU168" s="109"/>
      <c r="BV168" s="109"/>
      <c r="BW168" s="109"/>
      <c r="BX168" s="109"/>
      <c r="BY168" s="109"/>
      <c r="BZ168" s="109"/>
      <c r="CA168" s="109"/>
      <c r="CB168" s="109"/>
      <c r="CC168" s="109"/>
      <c r="CD168" s="109"/>
      <c r="CE168" s="109"/>
      <c r="CF168" s="109"/>
      <c r="CG168" s="109"/>
      <c r="CH168" s="109"/>
    </row>
    <row r="169" spans="1:86">
      <c r="A169" s="301"/>
      <c r="B169" s="202" t="s">
        <v>540</v>
      </c>
      <c r="C169" s="100"/>
      <c r="D169" s="18" t="s">
        <v>537</v>
      </c>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66">
        <f>(BG168/1000)*'Fixed Data'!$K$8</f>
        <v>0</v>
      </c>
      <c r="BH169" s="66">
        <f>(BH168/1000)*'Fixed Data'!$K$8</f>
        <v>0</v>
      </c>
      <c r="BI169" s="66">
        <f>(BI168/1000)*'Fixed Data'!$K$8</f>
        <v>0</v>
      </c>
      <c r="BJ169" s="66">
        <f>(BJ168/1000)*'Fixed Data'!$K$8</f>
        <v>0</v>
      </c>
      <c r="BK169" s="66">
        <f>(BK168/1000)*'Fixed Data'!$K$8</f>
        <v>0</v>
      </c>
      <c r="BL169" s="66">
        <f>(BL168/1000)*'Fixed Data'!$K$8</f>
        <v>0</v>
      </c>
      <c r="BM169" s="66">
        <f>(BM168/1000)*'Fixed Data'!$K$8</f>
        <v>0</v>
      </c>
      <c r="BN169" s="66">
        <f>(BN168/1000)*'Fixed Data'!$K$8</f>
        <v>0</v>
      </c>
      <c r="BO169" s="66">
        <f>(BO168/1000)*'Fixed Data'!$K$8</f>
        <v>0</v>
      </c>
      <c r="BP169" s="66">
        <f>(BP168/1000)*'Fixed Data'!$K$8</f>
        <v>0</v>
      </c>
      <c r="BQ169" s="66">
        <f>(BQ168/1000)*'Fixed Data'!$K$8</f>
        <v>0</v>
      </c>
      <c r="BR169" s="66">
        <f>(BR168/1000)*'Fixed Data'!$K$8</f>
        <v>0</v>
      </c>
      <c r="BS169" s="66">
        <f>(BS168/1000)*'Fixed Data'!$K$8</f>
        <v>0</v>
      </c>
      <c r="BT169" s="66">
        <f>(BT168/1000)*'Fixed Data'!$K$8</f>
        <v>0</v>
      </c>
      <c r="BU169" s="66">
        <f>(BU168/1000)*'Fixed Data'!$K$8</f>
        <v>0</v>
      </c>
      <c r="BV169" s="66">
        <f>(BV168/1000)*'Fixed Data'!$K$8</f>
        <v>0</v>
      </c>
      <c r="BW169" s="66">
        <f>(BW168/1000)*'Fixed Data'!$K$8</f>
        <v>0</v>
      </c>
      <c r="BX169" s="66">
        <f>(BX168/1000)*'Fixed Data'!$K$8</f>
        <v>0</v>
      </c>
      <c r="BY169" s="66">
        <f>(BY168/1000)*'Fixed Data'!$K$8</f>
        <v>0</v>
      </c>
      <c r="BZ169" s="66">
        <f>(BZ168/1000)*'Fixed Data'!$K$8</f>
        <v>0</v>
      </c>
      <c r="CA169" s="66">
        <f>(CA168/1000)*'Fixed Data'!$K$8</f>
        <v>0</v>
      </c>
      <c r="CB169" s="66">
        <f>(CB168/1000)*'Fixed Data'!$K$8</f>
        <v>0</v>
      </c>
      <c r="CC169" s="66">
        <f>(CC168/1000)*'Fixed Data'!$K$8</f>
        <v>0</v>
      </c>
      <c r="CD169" s="66">
        <f>(CD168/1000)*'Fixed Data'!$K$8</f>
        <v>0</v>
      </c>
      <c r="CE169" s="66">
        <f>(CE168/1000)*'Fixed Data'!$K$8</f>
        <v>0</v>
      </c>
      <c r="CF169" s="66">
        <f>(CF168/1000)*'Fixed Data'!$K$8</f>
        <v>0</v>
      </c>
      <c r="CG169" s="66">
        <f>(CG168/1000)*'Fixed Data'!$K$8</f>
        <v>0</v>
      </c>
      <c r="CH169" s="66">
        <f>(CH168/1000)*'Fixed Data'!$K$8</f>
        <v>0</v>
      </c>
    </row>
    <row r="170" spans="1:86">
      <c r="A170" s="301"/>
      <c r="B170" s="202" t="s">
        <v>541</v>
      </c>
      <c r="C170" s="100"/>
      <c r="D170" s="18" t="s">
        <v>542</v>
      </c>
      <c r="E170" s="66">
        <f>(E169/1000)*'Fixed Data'!$K$8</f>
        <v>0</v>
      </c>
      <c r="F170" s="66">
        <f>(F169/1000)*'Fixed Data'!$K$8</f>
        <v>0</v>
      </c>
      <c r="G170" s="66">
        <f>(G169/1000)*'Fixed Data'!$K$8</f>
        <v>0</v>
      </c>
      <c r="H170" s="66">
        <f>(H169/1000)*'Fixed Data'!$K$8</f>
        <v>0</v>
      </c>
      <c r="I170" s="66">
        <f>(I169/1000)*'Fixed Data'!$K$8</f>
        <v>0</v>
      </c>
      <c r="J170" s="66">
        <f>(J169/1000)*'Fixed Data'!$K$8</f>
        <v>0</v>
      </c>
      <c r="K170" s="66">
        <f>(K169/1000)*'Fixed Data'!$K$8</f>
        <v>0</v>
      </c>
      <c r="L170" s="66">
        <f>(L169/1000)*'Fixed Data'!$K$8</f>
        <v>0</v>
      </c>
      <c r="M170" s="66">
        <f>(M169/1000)*'Fixed Data'!$K$8</f>
        <v>0</v>
      </c>
      <c r="N170" s="66">
        <f>(N169/1000)*'Fixed Data'!$K$8</f>
        <v>0</v>
      </c>
      <c r="O170" s="66">
        <f>(O169/1000)*'Fixed Data'!$K$8</f>
        <v>0</v>
      </c>
      <c r="P170" s="66">
        <f>(P169/1000)*'Fixed Data'!$K$8</f>
        <v>0</v>
      </c>
      <c r="Q170" s="66">
        <f>(Q169/1000)*'Fixed Data'!$K$8</f>
        <v>0</v>
      </c>
      <c r="R170" s="66">
        <f>(R169/1000)*'Fixed Data'!$K$8</f>
        <v>0</v>
      </c>
      <c r="S170" s="66">
        <f>(S169/1000)*'Fixed Data'!$K$8</f>
        <v>0</v>
      </c>
      <c r="T170" s="66">
        <f>(T169/1000)*'Fixed Data'!$K$8</f>
        <v>0</v>
      </c>
      <c r="U170" s="66">
        <f>(U169/1000)*'Fixed Data'!$K$8</f>
        <v>0</v>
      </c>
      <c r="V170" s="66">
        <f>(V169/1000)*'Fixed Data'!$K$8</f>
        <v>0</v>
      </c>
      <c r="W170" s="66">
        <f>(W169/1000)*'Fixed Data'!$K$8</f>
        <v>0</v>
      </c>
      <c r="X170" s="66">
        <f>(X169/1000)*'Fixed Data'!$K$8</f>
        <v>0</v>
      </c>
      <c r="Y170" s="66">
        <f>(Y169/1000)*'Fixed Data'!$K$8</f>
        <v>0</v>
      </c>
      <c r="Z170" s="66">
        <f>(Z169/1000)*'Fixed Data'!$K$8</f>
        <v>0</v>
      </c>
      <c r="AA170" s="66">
        <f>(AA169/1000)*'Fixed Data'!$K$8</f>
        <v>0</v>
      </c>
      <c r="AB170" s="66">
        <f>(AB169/1000)*'Fixed Data'!$K$8</f>
        <v>0</v>
      </c>
      <c r="AC170" s="66">
        <f>(AC169/1000)*'Fixed Data'!$K$8</f>
        <v>0</v>
      </c>
      <c r="AD170" s="66">
        <f>(AD169/1000)*'Fixed Data'!$K$8</f>
        <v>0</v>
      </c>
      <c r="AE170" s="66">
        <f>(AE169/1000)*'Fixed Data'!$K$8</f>
        <v>0</v>
      </c>
      <c r="AF170" s="66">
        <f>(AF169/1000)*'Fixed Data'!$K$8</f>
        <v>0</v>
      </c>
      <c r="AG170" s="66">
        <f>(AG169/1000)*'Fixed Data'!$K$8</f>
        <v>0</v>
      </c>
      <c r="AH170" s="66">
        <f>(AH169/1000)*'Fixed Data'!$K$8</f>
        <v>0</v>
      </c>
      <c r="AI170" s="66">
        <f>(AI169/1000)*'Fixed Data'!$K$8</f>
        <v>0</v>
      </c>
      <c r="AJ170" s="66">
        <f>(AJ169/1000)*'Fixed Data'!$K$8</f>
        <v>0</v>
      </c>
      <c r="AK170" s="66">
        <f>(AK169/1000)*'Fixed Data'!$K$8</f>
        <v>0</v>
      </c>
      <c r="AL170" s="66">
        <f>(AL169/1000)*'Fixed Data'!$K$8</f>
        <v>0</v>
      </c>
      <c r="AM170" s="66">
        <f>(AM169/1000)*'Fixed Data'!$K$8</f>
        <v>0</v>
      </c>
      <c r="AN170" s="66">
        <f>(AN169/1000)*'Fixed Data'!$K$8</f>
        <v>0</v>
      </c>
      <c r="AO170" s="66">
        <f>(AO169/1000)*'Fixed Data'!$K$8</f>
        <v>0</v>
      </c>
      <c r="AP170" s="66">
        <f>(AP169/1000)*'Fixed Data'!$K$8</f>
        <v>0</v>
      </c>
      <c r="AQ170" s="66">
        <f>(AQ169/1000)*'Fixed Data'!$K$8</f>
        <v>0</v>
      </c>
      <c r="AR170" s="66">
        <f>(AR169/1000)*'Fixed Data'!$K$8</f>
        <v>0</v>
      </c>
      <c r="AS170" s="66">
        <f>(AS169/1000)*'Fixed Data'!$K$8</f>
        <v>0</v>
      </c>
      <c r="AT170" s="66">
        <f>(AT169/1000)*'Fixed Data'!$K$8</f>
        <v>0</v>
      </c>
      <c r="AU170" s="66">
        <f>(AU169/1000)*'Fixed Data'!$K$8</f>
        <v>0</v>
      </c>
      <c r="AV170" s="66">
        <f>(AV169/1000)*'Fixed Data'!$K$8</f>
        <v>0</v>
      </c>
      <c r="AW170" s="66">
        <f>(AW169/1000)*'Fixed Data'!$K$8</f>
        <v>0</v>
      </c>
      <c r="AX170" s="66">
        <f>(AX169/1000)*'Fixed Data'!$K$8</f>
        <v>0</v>
      </c>
      <c r="AY170" s="66">
        <f>(AY169/1000)*'Fixed Data'!$K$8</f>
        <v>0</v>
      </c>
      <c r="AZ170" s="66">
        <f>(AZ169/1000)*'Fixed Data'!$K$8</f>
        <v>0</v>
      </c>
      <c r="BA170" s="66">
        <f>(BA169/1000)*'Fixed Data'!$K$8</f>
        <v>0</v>
      </c>
      <c r="BB170" s="66">
        <f>(BB169/1000)*'Fixed Data'!$K$8</f>
        <v>0</v>
      </c>
      <c r="BC170" s="66">
        <f>(BC169/1000)*'Fixed Data'!$K$8</f>
        <v>0</v>
      </c>
      <c r="BD170" s="66">
        <f>(BD169/1000)*'Fixed Data'!$K$8</f>
        <v>0</v>
      </c>
      <c r="BE170" s="66">
        <f>(BE169/1000)*'Fixed Data'!$K$8</f>
        <v>0</v>
      </c>
      <c r="BF170" s="66">
        <f>(BF169/1000)*'Fixed Data'!$K$8</f>
        <v>0</v>
      </c>
      <c r="BG170" s="112"/>
      <c r="BH170" s="112"/>
      <c r="BI170" s="112"/>
      <c r="BJ170" s="112"/>
      <c r="BK170" s="112"/>
      <c r="BL170" s="112"/>
      <c r="BM170" s="112"/>
      <c r="BN170" s="112"/>
      <c r="BO170" s="112"/>
      <c r="BP170" s="112"/>
      <c r="BQ170" s="112"/>
      <c r="BR170" s="112"/>
      <c r="BS170" s="112"/>
      <c r="BT170" s="112"/>
      <c r="BU170" s="112"/>
      <c r="BV170" s="112"/>
      <c r="BW170" s="112"/>
      <c r="BX170" s="112"/>
      <c r="BY170" s="112"/>
      <c r="BZ170" s="112"/>
      <c r="CA170" s="112"/>
      <c r="CB170" s="112"/>
      <c r="CC170" s="112"/>
      <c r="CD170" s="112"/>
      <c r="CE170" s="112"/>
      <c r="CF170" s="112"/>
      <c r="CG170" s="112"/>
      <c r="CH170" s="112"/>
    </row>
    <row r="171" spans="1:86">
      <c r="A171" s="301"/>
      <c r="B171" s="203"/>
      <c r="C171" s="204"/>
      <c r="D171" s="198"/>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c r="BG171" s="66">
        <f>(BG170/1000)*'Fixed Data'!$K$9</f>
        <v>0</v>
      </c>
      <c r="BH171" s="66">
        <f>(BH170/1000)*'Fixed Data'!$K$9</f>
        <v>0</v>
      </c>
      <c r="BI171" s="66">
        <f>(BI170/1000)*'Fixed Data'!$K$9</f>
        <v>0</v>
      </c>
      <c r="BJ171" s="66">
        <f>(BJ170/1000)*'Fixed Data'!$K$9</f>
        <v>0</v>
      </c>
      <c r="BK171" s="66">
        <f>(BK170/1000)*'Fixed Data'!$K$9</f>
        <v>0</v>
      </c>
      <c r="BL171" s="66">
        <f>(BL170/1000)*'Fixed Data'!$K$9</f>
        <v>0</v>
      </c>
      <c r="BM171" s="66">
        <f>(BM170/1000)*'Fixed Data'!$K$9</f>
        <v>0</v>
      </c>
      <c r="BN171" s="66">
        <f>(BN170/1000)*'Fixed Data'!$K$9</f>
        <v>0</v>
      </c>
      <c r="BO171" s="66">
        <f>(BO170/1000)*'Fixed Data'!$K$9</f>
        <v>0</v>
      </c>
      <c r="BP171" s="66">
        <f>(BP170/1000)*'Fixed Data'!$K$9</f>
        <v>0</v>
      </c>
      <c r="BQ171" s="66">
        <f>(BQ170/1000)*'Fixed Data'!$K$9</f>
        <v>0</v>
      </c>
      <c r="BR171" s="66">
        <f>(BR170/1000)*'Fixed Data'!$K$9</f>
        <v>0</v>
      </c>
      <c r="BS171" s="66">
        <f>(BS170/1000)*'Fixed Data'!$K$9</f>
        <v>0</v>
      </c>
      <c r="BT171" s="66">
        <f>(BT170/1000)*'Fixed Data'!$K$9</f>
        <v>0</v>
      </c>
      <c r="BU171" s="66">
        <f>(BU170/1000)*'Fixed Data'!$K$9</f>
        <v>0</v>
      </c>
      <c r="BV171" s="66">
        <f>(BV170/1000)*'Fixed Data'!$K$9</f>
        <v>0</v>
      </c>
      <c r="BW171" s="66">
        <f>(BW170/1000)*'Fixed Data'!$K$9</f>
        <v>0</v>
      </c>
      <c r="BX171" s="66">
        <f>(BX170/1000)*'Fixed Data'!$K$9</f>
        <v>0</v>
      </c>
      <c r="BY171" s="66">
        <f>(BY170/1000)*'Fixed Data'!$K$9</f>
        <v>0</v>
      </c>
      <c r="BZ171" s="66">
        <f>(BZ170/1000)*'Fixed Data'!$K$9</f>
        <v>0</v>
      </c>
      <c r="CA171" s="66">
        <f>(CA170/1000)*'Fixed Data'!$K$9</f>
        <v>0</v>
      </c>
      <c r="CB171" s="66">
        <f>(CB170/1000)*'Fixed Data'!$K$9</f>
        <v>0</v>
      </c>
      <c r="CC171" s="66">
        <f>(CC170/1000)*'Fixed Data'!$K$9</f>
        <v>0</v>
      </c>
      <c r="CD171" s="66">
        <f>(CD170/1000)*'Fixed Data'!$K$9</f>
        <v>0</v>
      </c>
      <c r="CE171" s="66">
        <f>(CE170/1000)*'Fixed Data'!$K$9</f>
        <v>0</v>
      </c>
      <c r="CF171" s="66">
        <f>(CF170/1000)*'Fixed Data'!$K$9</f>
        <v>0</v>
      </c>
      <c r="CG171" s="66">
        <f>(CG170/1000)*'Fixed Data'!$K$9</f>
        <v>0</v>
      </c>
      <c r="CH171" s="66">
        <f>(CH170/1000)*'Fixed Data'!$K$9</f>
        <v>0</v>
      </c>
    </row>
    <row r="172" spans="1:86">
      <c r="A172" s="301"/>
      <c r="B172" s="203"/>
      <c r="C172" s="204"/>
      <c r="D172" s="198"/>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c r="AY172" s="112"/>
      <c r="AZ172" s="112"/>
      <c r="BA172" s="112"/>
      <c r="BB172" s="112"/>
      <c r="BC172" s="112"/>
      <c r="BD172" s="112"/>
      <c r="BE172" s="112"/>
      <c r="BF172" s="112"/>
      <c r="BG172" s="112"/>
      <c r="BH172" s="112"/>
      <c r="BI172" s="112"/>
      <c r="BJ172" s="112"/>
      <c r="BK172" s="112"/>
      <c r="BL172" s="112"/>
      <c r="BM172" s="112"/>
      <c r="BN172" s="112"/>
      <c r="BO172" s="112"/>
      <c r="BP172" s="112"/>
      <c r="BQ172" s="112"/>
      <c r="BR172" s="112"/>
      <c r="BS172" s="112"/>
      <c r="BT172" s="112"/>
      <c r="BU172" s="112"/>
      <c r="BV172" s="112"/>
      <c r="BW172" s="112"/>
      <c r="BX172" s="112"/>
      <c r="BY172" s="112"/>
      <c r="BZ172" s="112"/>
      <c r="CA172" s="112"/>
      <c r="CB172" s="112"/>
      <c r="CC172" s="112"/>
      <c r="CD172" s="112"/>
      <c r="CE172" s="112"/>
      <c r="CF172" s="112"/>
      <c r="CG172" s="112"/>
      <c r="CH172" s="112"/>
    </row>
    <row r="173" spans="1:86">
      <c r="A173" s="301"/>
      <c r="B173" s="203"/>
      <c r="C173" s="204"/>
      <c r="D173" s="198"/>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66">
        <f>(BG172/1000)*'Fixed Data'!$K$10</f>
        <v>0</v>
      </c>
      <c r="BH173" s="66">
        <f>(BH172/1000)*'Fixed Data'!$K$10</f>
        <v>0</v>
      </c>
      <c r="BI173" s="66">
        <f>(BI172/1000)*'Fixed Data'!$K$10</f>
        <v>0</v>
      </c>
      <c r="BJ173" s="66">
        <f>(BJ172/1000)*'Fixed Data'!$K$10</f>
        <v>0</v>
      </c>
      <c r="BK173" s="66">
        <f>(BK172/1000)*'Fixed Data'!$K$10</f>
        <v>0</v>
      </c>
      <c r="BL173" s="66">
        <f>(BL172/1000)*'Fixed Data'!$K$10</f>
        <v>0</v>
      </c>
      <c r="BM173" s="66">
        <f>(BM172/1000)*'Fixed Data'!$K$10</f>
        <v>0</v>
      </c>
      <c r="BN173" s="66">
        <f>(BN172/1000)*'Fixed Data'!$K$10</f>
        <v>0</v>
      </c>
      <c r="BO173" s="66">
        <f>(BO172/1000)*'Fixed Data'!$K$10</f>
        <v>0</v>
      </c>
      <c r="BP173" s="66">
        <f>(BP172/1000)*'Fixed Data'!$K$10</f>
        <v>0</v>
      </c>
      <c r="BQ173" s="66">
        <f>(BQ172/1000)*'Fixed Data'!$K$10</f>
        <v>0</v>
      </c>
      <c r="BR173" s="66">
        <f>(BR172/1000)*'Fixed Data'!$K$10</f>
        <v>0</v>
      </c>
      <c r="BS173" s="66">
        <f>(BS172/1000)*'Fixed Data'!$K$10</f>
        <v>0</v>
      </c>
      <c r="BT173" s="66">
        <f>(BT172/1000)*'Fixed Data'!$K$10</f>
        <v>0</v>
      </c>
      <c r="BU173" s="66">
        <f>(BU172/1000)*'Fixed Data'!$K$10</f>
        <v>0</v>
      </c>
      <c r="BV173" s="66">
        <f>(BV172/1000)*'Fixed Data'!$K$10</f>
        <v>0</v>
      </c>
      <c r="BW173" s="66">
        <f>(BW172/1000)*'Fixed Data'!$K$10</f>
        <v>0</v>
      </c>
      <c r="BX173" s="66">
        <f>(BX172/1000)*'Fixed Data'!$K$10</f>
        <v>0</v>
      </c>
      <c r="BY173" s="66">
        <f>(BY172/1000)*'Fixed Data'!$K$10</f>
        <v>0</v>
      </c>
      <c r="BZ173" s="66">
        <f>(BZ172/1000)*'Fixed Data'!$K$10</f>
        <v>0</v>
      </c>
      <c r="CA173" s="66">
        <f>(CA172/1000)*'Fixed Data'!$K$10</f>
        <v>0</v>
      </c>
      <c r="CB173" s="66">
        <f>(CB172/1000)*'Fixed Data'!$K$10</f>
        <v>0</v>
      </c>
      <c r="CC173" s="66">
        <f>(CC172/1000)*'Fixed Data'!$K$10</f>
        <v>0</v>
      </c>
      <c r="CD173" s="66">
        <f>(CD172/1000)*'Fixed Data'!$K$10</f>
        <v>0</v>
      </c>
      <c r="CE173" s="66">
        <f>(CE172/1000)*'Fixed Data'!$K$10</f>
        <v>0</v>
      </c>
      <c r="CF173" s="66">
        <f>(CF172/1000)*'Fixed Data'!$K$10</f>
        <v>0</v>
      </c>
      <c r="CG173" s="66">
        <f>(CG172/1000)*'Fixed Data'!$K$10</f>
        <v>0</v>
      </c>
      <c r="CH173" s="66">
        <f>(CH172/1000)*'Fixed Data'!$K$10</f>
        <v>0</v>
      </c>
    </row>
    <row r="174" spans="1:86">
      <c r="A174" s="301"/>
      <c r="B174" s="203"/>
      <c r="C174" s="204"/>
      <c r="D174" s="198"/>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c r="BJ174" s="112"/>
      <c r="BK174" s="112"/>
      <c r="BL174" s="112"/>
      <c r="BM174" s="112"/>
      <c r="BN174" s="112"/>
      <c r="BO174" s="112"/>
      <c r="BP174" s="112"/>
      <c r="BQ174" s="112"/>
      <c r="BR174" s="112"/>
      <c r="BS174" s="112"/>
      <c r="BT174" s="112"/>
      <c r="BU174" s="112"/>
      <c r="BV174" s="112"/>
      <c r="BW174" s="112"/>
      <c r="BX174" s="112"/>
      <c r="BY174" s="112"/>
      <c r="BZ174" s="112"/>
      <c r="CA174" s="112"/>
      <c r="CB174" s="112"/>
      <c r="CC174" s="112"/>
      <c r="CD174" s="112"/>
      <c r="CE174" s="112"/>
      <c r="CF174" s="112"/>
      <c r="CG174" s="112"/>
      <c r="CH174" s="112"/>
    </row>
    <row r="175" spans="1:86">
      <c r="A175" s="301"/>
      <c r="B175" s="203"/>
      <c r="C175" s="204"/>
      <c r="D175" s="198"/>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c r="BG175" s="66">
        <f>(BG174/1000)*'Fixed Data'!$K$11</f>
        <v>0</v>
      </c>
      <c r="BH175" s="66">
        <f>(BH174/1000)*'Fixed Data'!$K$11</f>
        <v>0</v>
      </c>
      <c r="BI175" s="66">
        <f>(BI174/1000)*'Fixed Data'!$K$11</f>
        <v>0</v>
      </c>
      <c r="BJ175" s="66">
        <f>(BJ174/1000)*'Fixed Data'!$K$11</f>
        <v>0</v>
      </c>
      <c r="BK175" s="66">
        <f>(BK174/1000)*'Fixed Data'!$K$11</f>
        <v>0</v>
      </c>
      <c r="BL175" s="66">
        <f>(BL174/1000)*'Fixed Data'!$K$11</f>
        <v>0</v>
      </c>
      <c r="BM175" s="66">
        <f>(BM174/1000)*'Fixed Data'!$K$11</f>
        <v>0</v>
      </c>
      <c r="BN175" s="66">
        <f>(BN174/1000)*'Fixed Data'!$K$11</f>
        <v>0</v>
      </c>
      <c r="BO175" s="66">
        <f>(BO174/1000)*'Fixed Data'!$K$11</f>
        <v>0</v>
      </c>
      <c r="BP175" s="66">
        <f>(BP174/1000)*'Fixed Data'!$K$11</f>
        <v>0</v>
      </c>
      <c r="BQ175" s="66">
        <f>(BQ174/1000)*'Fixed Data'!$K$11</f>
        <v>0</v>
      </c>
      <c r="BR175" s="66">
        <f>(BR174/1000)*'Fixed Data'!$K$11</f>
        <v>0</v>
      </c>
      <c r="BS175" s="66">
        <f>(BS174/1000)*'Fixed Data'!$K$11</f>
        <v>0</v>
      </c>
      <c r="BT175" s="66">
        <f>(BT174/1000)*'Fixed Data'!$K$11</f>
        <v>0</v>
      </c>
      <c r="BU175" s="66">
        <f>(BU174/1000)*'Fixed Data'!$K$11</f>
        <v>0</v>
      </c>
      <c r="BV175" s="66">
        <f>(BV174/1000)*'Fixed Data'!$K$11</f>
        <v>0</v>
      </c>
      <c r="BW175" s="66">
        <f>(BW174/1000)*'Fixed Data'!$K$11</f>
        <v>0</v>
      </c>
      <c r="BX175" s="66">
        <f>(BX174/1000)*'Fixed Data'!$K$11</f>
        <v>0</v>
      </c>
      <c r="BY175" s="66">
        <f>(BY174/1000)*'Fixed Data'!$K$11</f>
        <v>0</v>
      </c>
      <c r="BZ175" s="66">
        <f>(BZ174/1000)*'Fixed Data'!$K$11</f>
        <v>0</v>
      </c>
      <c r="CA175" s="66">
        <f>(CA174/1000)*'Fixed Data'!$K$11</f>
        <v>0</v>
      </c>
      <c r="CB175" s="66">
        <f>(CB174/1000)*'Fixed Data'!$K$11</f>
        <v>0</v>
      </c>
      <c r="CC175" s="66">
        <f>(CC174/1000)*'Fixed Data'!$K$11</f>
        <v>0</v>
      </c>
      <c r="CD175" s="66">
        <f>(CD174/1000)*'Fixed Data'!$K$11</f>
        <v>0</v>
      </c>
      <c r="CE175" s="66">
        <f>(CE174/1000)*'Fixed Data'!$K$11</f>
        <v>0</v>
      </c>
      <c r="CF175" s="66">
        <f>(CF174/1000)*'Fixed Data'!$K$11</f>
        <v>0</v>
      </c>
      <c r="CG175" s="66">
        <f>(CG174/1000)*'Fixed Data'!$K$11</f>
        <v>0</v>
      </c>
      <c r="CH175" s="66">
        <f>(CH174/1000)*'Fixed Data'!$K$11</f>
        <v>0</v>
      </c>
    </row>
    <row r="176" spans="1:86">
      <c r="A176" s="301"/>
      <c r="B176" s="101" t="s">
        <v>543</v>
      </c>
      <c r="C176" s="58"/>
      <c r="D176" s="6" t="s">
        <v>408</v>
      </c>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c r="AG176" s="111"/>
      <c r="AH176" s="111"/>
      <c r="AI176" s="111"/>
      <c r="AJ176" s="111"/>
      <c r="AK176" s="111"/>
      <c r="AL176" s="111"/>
      <c r="AM176" s="111"/>
      <c r="AN176" s="111"/>
      <c r="AO176" s="111"/>
      <c r="AP176" s="111"/>
      <c r="AQ176" s="111"/>
      <c r="AR176" s="111"/>
      <c r="AS176" s="111"/>
      <c r="AT176" s="111"/>
      <c r="AU176" s="111"/>
      <c r="AV176" s="111"/>
      <c r="AW176" s="111"/>
      <c r="AX176" s="111"/>
      <c r="AY176" s="111"/>
      <c r="AZ176" s="111"/>
      <c r="BA176" s="111"/>
      <c r="BB176" s="111"/>
      <c r="BC176" s="111"/>
      <c r="BD176" s="111"/>
      <c r="BE176" s="111"/>
      <c r="BF176" s="111"/>
      <c r="BG176" s="111"/>
      <c r="BH176" s="111"/>
      <c r="BI176" s="111"/>
      <c r="BJ176" s="111"/>
      <c r="BK176" s="111"/>
      <c r="BL176" s="111"/>
      <c r="BM176" s="111"/>
      <c r="BN176" s="111"/>
      <c r="BO176" s="111"/>
      <c r="BP176" s="111"/>
      <c r="BQ176" s="111"/>
      <c r="BR176" s="111"/>
      <c r="BS176" s="111"/>
      <c r="BT176" s="111"/>
      <c r="BU176" s="111"/>
      <c r="BV176" s="111"/>
      <c r="BW176" s="111"/>
      <c r="BX176" s="111"/>
      <c r="BY176" s="111"/>
      <c r="BZ176" s="111"/>
      <c r="CA176" s="111"/>
      <c r="CB176" s="111"/>
      <c r="CC176" s="111"/>
      <c r="CD176" s="111"/>
      <c r="CE176" s="111"/>
      <c r="CF176" s="111"/>
      <c r="CG176" s="111"/>
      <c r="CH176" s="111"/>
    </row>
    <row r="177" spans="1:86">
      <c r="A177" s="301"/>
      <c r="B177" s="101" t="s">
        <v>544</v>
      </c>
      <c r="C177" s="58"/>
      <c r="D177" s="6" t="s">
        <v>408</v>
      </c>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c r="AG177" s="111"/>
      <c r="AH177" s="111"/>
      <c r="AI177" s="111"/>
      <c r="AJ177" s="111"/>
      <c r="AK177" s="111"/>
      <c r="AL177" s="111"/>
      <c r="AM177" s="111"/>
      <c r="AN177" s="111"/>
      <c r="AO177" s="111"/>
      <c r="AP177" s="111"/>
      <c r="AQ177" s="111"/>
      <c r="AR177" s="111"/>
      <c r="AS177" s="111"/>
      <c r="AT177" s="111"/>
      <c r="AU177" s="111"/>
      <c r="AV177" s="111"/>
      <c r="AW177" s="111"/>
      <c r="AX177" s="111"/>
      <c r="AY177" s="111"/>
      <c r="AZ177" s="111"/>
      <c r="BA177" s="111"/>
      <c r="BB177" s="111"/>
      <c r="BC177" s="111"/>
      <c r="BD177" s="111"/>
      <c r="BE177" s="111"/>
      <c r="BF177" s="111"/>
      <c r="BG177" s="111"/>
      <c r="BH177" s="111"/>
      <c r="BI177" s="111"/>
      <c r="BJ177" s="111"/>
      <c r="BK177" s="111"/>
      <c r="BL177" s="111"/>
      <c r="BM177" s="111"/>
      <c r="BN177" s="111"/>
      <c r="BO177" s="111"/>
      <c r="BP177" s="111"/>
      <c r="BQ177" s="111"/>
      <c r="BR177" s="111"/>
      <c r="BS177" s="111"/>
      <c r="BT177" s="111"/>
      <c r="BU177" s="111"/>
      <c r="BV177" s="111"/>
      <c r="BW177" s="111"/>
      <c r="BX177" s="111"/>
      <c r="BY177" s="111"/>
      <c r="BZ177" s="111"/>
      <c r="CA177" s="111"/>
      <c r="CB177" s="111"/>
      <c r="CC177" s="111"/>
      <c r="CD177" s="111"/>
      <c r="CE177" s="111"/>
      <c r="CF177" s="111"/>
      <c r="CG177" s="111"/>
      <c r="CH177" s="111"/>
    </row>
    <row r="178" spans="1:86" ht="13.5" thickBot="1">
      <c r="A178" s="302"/>
      <c r="B178" s="102"/>
      <c r="C178" s="103"/>
      <c r="D178" s="16"/>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0"/>
      <c r="AY178" s="110"/>
      <c r="AZ178" s="110"/>
      <c r="BA178" s="110"/>
      <c r="BB178" s="110"/>
      <c r="BC178" s="110"/>
      <c r="BD178" s="110"/>
      <c r="BE178" s="110"/>
      <c r="BF178" s="110"/>
      <c r="BG178" s="110"/>
      <c r="BH178" s="110"/>
      <c r="BI178" s="110"/>
      <c r="BJ178" s="110"/>
      <c r="BK178" s="110"/>
      <c r="BL178" s="110"/>
      <c r="BM178" s="110"/>
      <c r="BN178" s="110"/>
      <c r="BO178" s="110"/>
      <c r="BP178" s="110"/>
      <c r="BQ178" s="110"/>
      <c r="BR178" s="110"/>
      <c r="BS178" s="110"/>
      <c r="BT178" s="110"/>
      <c r="BU178" s="110"/>
      <c r="BV178" s="110"/>
      <c r="BW178" s="110"/>
      <c r="BX178" s="110"/>
      <c r="BY178" s="110"/>
      <c r="BZ178" s="110"/>
      <c r="CA178" s="110"/>
      <c r="CB178" s="110"/>
      <c r="CC178" s="110"/>
      <c r="CD178" s="110"/>
      <c r="CE178" s="110"/>
      <c r="CF178" s="110"/>
      <c r="CG178" s="110"/>
      <c r="CH178" s="110"/>
    </row>
    <row r="179" spans="1:86" ht="13.5" thickBot="1">
      <c r="A179" s="81"/>
      <c r="B179" s="81"/>
      <c r="C179" s="82"/>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c r="BI179" s="81"/>
      <c r="BJ179" s="81"/>
      <c r="BK179" s="81"/>
      <c r="BL179" s="81"/>
      <c r="BM179" s="81"/>
      <c r="BN179" s="81"/>
      <c r="BO179" s="81"/>
      <c r="BP179" s="81"/>
      <c r="BQ179" s="81"/>
      <c r="BR179" s="81"/>
      <c r="BS179" s="81"/>
      <c r="BT179" s="81"/>
      <c r="BU179" s="81"/>
      <c r="BV179" s="81"/>
      <c r="BW179" s="81"/>
      <c r="BX179" s="81"/>
      <c r="BY179" s="81"/>
      <c r="BZ179" s="81"/>
      <c r="CA179" s="81"/>
      <c r="CB179" s="81"/>
      <c r="CC179" s="81"/>
      <c r="CD179" s="81"/>
      <c r="CE179" s="81"/>
      <c r="CF179" s="81"/>
      <c r="CG179" s="81"/>
      <c r="CH179" s="81"/>
    </row>
    <row r="180" spans="1:86">
      <c r="B180" s="11" t="s">
        <v>545</v>
      </c>
      <c r="C180" s="11"/>
      <c r="D180" s="11" t="s">
        <v>396</v>
      </c>
      <c r="E180" s="57">
        <f>E72+E150+SUM(E153:E159,E162:E164)</f>
        <v>0</v>
      </c>
      <c r="F180" s="57">
        <f t="shared" ref="F180:BF180" si="27">F72+F150+SUM(F153:F159,F162:F164)</f>
        <v>0</v>
      </c>
      <c r="G180" s="57">
        <f t="shared" si="27"/>
        <v>0</v>
      </c>
      <c r="H180" s="57">
        <f t="shared" si="27"/>
        <v>0</v>
      </c>
      <c r="I180" s="57">
        <f t="shared" si="27"/>
        <v>0</v>
      </c>
      <c r="J180" s="57">
        <f t="shared" si="27"/>
        <v>0</v>
      </c>
      <c r="K180" s="57">
        <f t="shared" si="27"/>
        <v>0</v>
      </c>
      <c r="L180" s="57">
        <f t="shared" si="27"/>
        <v>0</v>
      </c>
      <c r="M180" s="57">
        <f t="shared" si="27"/>
        <v>0</v>
      </c>
      <c r="N180" s="57">
        <f t="shared" si="27"/>
        <v>0</v>
      </c>
      <c r="O180" s="57">
        <f t="shared" si="27"/>
        <v>0</v>
      </c>
      <c r="P180" s="57">
        <f t="shared" si="27"/>
        <v>0</v>
      </c>
      <c r="Q180" s="57">
        <f t="shared" si="27"/>
        <v>0</v>
      </c>
      <c r="R180" s="57">
        <f t="shared" si="27"/>
        <v>0</v>
      </c>
      <c r="S180" s="57">
        <f t="shared" si="27"/>
        <v>0</v>
      </c>
      <c r="T180" s="57">
        <f t="shared" si="27"/>
        <v>0</v>
      </c>
      <c r="U180" s="57">
        <f t="shared" si="27"/>
        <v>0</v>
      </c>
      <c r="V180" s="57">
        <f t="shared" si="27"/>
        <v>0</v>
      </c>
      <c r="W180" s="57">
        <f t="shared" si="27"/>
        <v>0</v>
      </c>
      <c r="X180" s="57">
        <f t="shared" si="27"/>
        <v>0</v>
      </c>
      <c r="Y180" s="57">
        <f t="shared" si="27"/>
        <v>0</v>
      </c>
      <c r="Z180" s="57">
        <f t="shared" si="27"/>
        <v>0</v>
      </c>
      <c r="AA180" s="57">
        <f t="shared" si="27"/>
        <v>0</v>
      </c>
      <c r="AB180" s="57">
        <f t="shared" si="27"/>
        <v>0</v>
      </c>
      <c r="AC180" s="57">
        <f t="shared" si="27"/>
        <v>0</v>
      </c>
      <c r="AD180" s="57">
        <f t="shared" si="27"/>
        <v>0</v>
      </c>
      <c r="AE180" s="57">
        <f t="shared" si="27"/>
        <v>0</v>
      </c>
      <c r="AF180" s="57">
        <f t="shared" si="27"/>
        <v>0</v>
      </c>
      <c r="AG180" s="57">
        <f t="shared" si="27"/>
        <v>0</v>
      </c>
      <c r="AH180" s="57">
        <f t="shared" si="27"/>
        <v>0</v>
      </c>
      <c r="AI180" s="57">
        <f t="shared" si="27"/>
        <v>0</v>
      </c>
      <c r="AJ180" s="57">
        <f t="shared" si="27"/>
        <v>0</v>
      </c>
      <c r="AK180" s="57">
        <f t="shared" si="27"/>
        <v>0</v>
      </c>
      <c r="AL180" s="57">
        <f t="shared" si="27"/>
        <v>0</v>
      </c>
      <c r="AM180" s="57">
        <f t="shared" si="27"/>
        <v>0</v>
      </c>
      <c r="AN180" s="57">
        <f t="shared" si="27"/>
        <v>0</v>
      </c>
      <c r="AO180" s="57">
        <f t="shared" si="27"/>
        <v>0</v>
      </c>
      <c r="AP180" s="57">
        <f t="shared" si="27"/>
        <v>0</v>
      </c>
      <c r="AQ180" s="57">
        <f t="shared" si="27"/>
        <v>0</v>
      </c>
      <c r="AR180" s="57">
        <f t="shared" si="27"/>
        <v>0</v>
      </c>
      <c r="AS180" s="57">
        <f t="shared" si="27"/>
        <v>0</v>
      </c>
      <c r="AT180" s="57">
        <f t="shared" si="27"/>
        <v>0</v>
      </c>
      <c r="AU180" s="57">
        <f t="shared" si="27"/>
        <v>0</v>
      </c>
      <c r="AV180" s="57">
        <f t="shared" si="27"/>
        <v>0</v>
      </c>
      <c r="AW180" s="57">
        <f t="shared" si="27"/>
        <v>0</v>
      </c>
      <c r="AX180" s="57">
        <f t="shared" si="27"/>
        <v>0</v>
      </c>
      <c r="AY180" s="57">
        <f t="shared" si="27"/>
        <v>0</v>
      </c>
      <c r="AZ180" s="57">
        <f t="shared" si="27"/>
        <v>0</v>
      </c>
      <c r="BA180" s="57">
        <f t="shared" si="27"/>
        <v>0</v>
      </c>
      <c r="BB180" s="57">
        <f t="shared" si="27"/>
        <v>0</v>
      </c>
      <c r="BC180" s="57">
        <f t="shared" si="27"/>
        <v>0</v>
      </c>
      <c r="BD180" s="57">
        <f t="shared" si="27"/>
        <v>0</v>
      </c>
      <c r="BE180" s="57">
        <f t="shared" si="27"/>
        <v>0</v>
      </c>
      <c r="BF180" s="57">
        <f t="shared" si="27"/>
        <v>0</v>
      </c>
      <c r="BG180" s="57">
        <f t="shared" ref="BG180:BS180" si="28">IF($E$3=FALSE,BG150+BG165,BG150)</f>
        <v>0</v>
      </c>
      <c r="BH180" s="57">
        <f t="shared" si="28"/>
        <v>0</v>
      </c>
      <c r="BI180" s="57">
        <f t="shared" si="28"/>
        <v>0</v>
      </c>
      <c r="BJ180" s="57">
        <f t="shared" si="28"/>
        <v>0</v>
      </c>
      <c r="BK180" s="57">
        <f t="shared" si="28"/>
        <v>0</v>
      </c>
      <c r="BL180" s="57">
        <f t="shared" si="28"/>
        <v>0</v>
      </c>
      <c r="BM180" s="57">
        <f t="shared" si="28"/>
        <v>0</v>
      </c>
      <c r="BN180" s="57">
        <f t="shared" si="28"/>
        <v>0</v>
      </c>
      <c r="BO180" s="57">
        <f t="shared" si="28"/>
        <v>0</v>
      </c>
      <c r="BP180" s="57">
        <f t="shared" si="28"/>
        <v>0</v>
      </c>
      <c r="BQ180" s="57">
        <f t="shared" si="28"/>
        <v>0</v>
      </c>
      <c r="BR180" s="57">
        <f t="shared" si="28"/>
        <v>0</v>
      </c>
      <c r="BS180" s="57">
        <f t="shared" si="28"/>
        <v>0</v>
      </c>
      <c r="BT180" s="57">
        <f t="shared" ref="BT180:CH180" si="29">IF($E$3=FALSE,BT150+BT165,BT150)</f>
        <v>0</v>
      </c>
      <c r="BU180" s="57">
        <f t="shared" si="29"/>
        <v>0</v>
      </c>
      <c r="BV180" s="57">
        <f t="shared" si="29"/>
        <v>0</v>
      </c>
      <c r="BW180" s="57">
        <f t="shared" si="29"/>
        <v>0</v>
      </c>
      <c r="BX180" s="57">
        <f t="shared" si="29"/>
        <v>0</v>
      </c>
      <c r="BY180" s="57">
        <f t="shared" si="29"/>
        <v>0</v>
      </c>
      <c r="BZ180" s="57">
        <f t="shared" si="29"/>
        <v>0</v>
      </c>
      <c r="CA180" s="57">
        <f t="shared" si="29"/>
        <v>0</v>
      </c>
      <c r="CB180" s="57">
        <f t="shared" si="29"/>
        <v>0</v>
      </c>
      <c r="CC180" s="57">
        <f t="shared" si="29"/>
        <v>0</v>
      </c>
      <c r="CD180" s="57">
        <f t="shared" si="29"/>
        <v>0</v>
      </c>
      <c r="CE180" s="57">
        <f t="shared" si="29"/>
        <v>0</v>
      </c>
      <c r="CF180" s="57">
        <f t="shared" si="29"/>
        <v>0</v>
      </c>
      <c r="CG180" s="57">
        <f t="shared" si="29"/>
        <v>0</v>
      </c>
      <c r="CH180" s="57">
        <f t="shared" si="29"/>
        <v>0</v>
      </c>
    </row>
    <row r="181" spans="1:86">
      <c r="B181" s="11" t="s">
        <v>546</v>
      </c>
      <c r="C181" s="11"/>
      <c r="D181" s="11" t="s">
        <v>396</v>
      </c>
      <c r="E181" s="57">
        <f>SUM(E160:E161)</f>
        <v>0</v>
      </c>
      <c r="F181" s="57">
        <f t="shared" ref="F181:BF181" si="30">SUM(F160:F161)</f>
        <v>0</v>
      </c>
      <c r="G181" s="57">
        <f t="shared" si="30"/>
        <v>0</v>
      </c>
      <c r="H181" s="57">
        <f t="shared" si="30"/>
        <v>0</v>
      </c>
      <c r="I181" s="57">
        <f t="shared" si="30"/>
        <v>0</v>
      </c>
      <c r="J181" s="57">
        <f t="shared" si="30"/>
        <v>0</v>
      </c>
      <c r="K181" s="57">
        <f t="shared" si="30"/>
        <v>0</v>
      </c>
      <c r="L181" s="57">
        <f t="shared" si="30"/>
        <v>0</v>
      </c>
      <c r="M181" s="57">
        <f t="shared" si="30"/>
        <v>0</v>
      </c>
      <c r="N181" s="57">
        <f t="shared" si="30"/>
        <v>0</v>
      </c>
      <c r="O181" s="57">
        <f t="shared" si="30"/>
        <v>0</v>
      </c>
      <c r="P181" s="57">
        <f t="shared" si="30"/>
        <v>0</v>
      </c>
      <c r="Q181" s="57">
        <f t="shared" si="30"/>
        <v>0</v>
      </c>
      <c r="R181" s="57">
        <f t="shared" si="30"/>
        <v>0</v>
      </c>
      <c r="S181" s="57">
        <f t="shared" si="30"/>
        <v>0</v>
      </c>
      <c r="T181" s="57">
        <f t="shared" si="30"/>
        <v>0</v>
      </c>
      <c r="U181" s="57">
        <f t="shared" si="30"/>
        <v>0</v>
      </c>
      <c r="V181" s="57">
        <f t="shared" si="30"/>
        <v>0</v>
      </c>
      <c r="W181" s="57">
        <f t="shared" si="30"/>
        <v>0</v>
      </c>
      <c r="X181" s="57">
        <f t="shared" si="30"/>
        <v>0</v>
      </c>
      <c r="Y181" s="57">
        <f t="shared" si="30"/>
        <v>0</v>
      </c>
      <c r="Z181" s="57">
        <f t="shared" si="30"/>
        <v>0</v>
      </c>
      <c r="AA181" s="57">
        <f t="shared" si="30"/>
        <v>0</v>
      </c>
      <c r="AB181" s="57">
        <f t="shared" si="30"/>
        <v>0</v>
      </c>
      <c r="AC181" s="57">
        <f t="shared" si="30"/>
        <v>0</v>
      </c>
      <c r="AD181" s="57">
        <f t="shared" si="30"/>
        <v>0</v>
      </c>
      <c r="AE181" s="57">
        <f t="shared" si="30"/>
        <v>0</v>
      </c>
      <c r="AF181" s="57">
        <f t="shared" si="30"/>
        <v>0</v>
      </c>
      <c r="AG181" s="57">
        <f t="shared" si="30"/>
        <v>0</v>
      </c>
      <c r="AH181" s="57">
        <f t="shared" si="30"/>
        <v>0</v>
      </c>
      <c r="AI181" s="57">
        <f t="shared" si="30"/>
        <v>0</v>
      </c>
      <c r="AJ181" s="57">
        <f t="shared" si="30"/>
        <v>0</v>
      </c>
      <c r="AK181" s="57">
        <f t="shared" si="30"/>
        <v>0</v>
      </c>
      <c r="AL181" s="57">
        <f t="shared" si="30"/>
        <v>0</v>
      </c>
      <c r="AM181" s="57">
        <f t="shared" si="30"/>
        <v>0</v>
      </c>
      <c r="AN181" s="57">
        <f t="shared" si="30"/>
        <v>0</v>
      </c>
      <c r="AO181" s="57">
        <f t="shared" si="30"/>
        <v>0</v>
      </c>
      <c r="AP181" s="57">
        <f t="shared" si="30"/>
        <v>0</v>
      </c>
      <c r="AQ181" s="57">
        <f t="shared" si="30"/>
        <v>0</v>
      </c>
      <c r="AR181" s="57">
        <f t="shared" si="30"/>
        <v>0</v>
      </c>
      <c r="AS181" s="57">
        <f t="shared" si="30"/>
        <v>0</v>
      </c>
      <c r="AT181" s="57">
        <f t="shared" si="30"/>
        <v>0</v>
      </c>
      <c r="AU181" s="57">
        <f t="shared" si="30"/>
        <v>0</v>
      </c>
      <c r="AV181" s="57">
        <f t="shared" si="30"/>
        <v>0</v>
      </c>
      <c r="AW181" s="57">
        <f t="shared" si="30"/>
        <v>0</v>
      </c>
      <c r="AX181" s="57">
        <f t="shared" si="30"/>
        <v>0</v>
      </c>
      <c r="AY181" s="57">
        <f t="shared" si="30"/>
        <v>0</v>
      </c>
      <c r="AZ181" s="57">
        <f t="shared" si="30"/>
        <v>0</v>
      </c>
      <c r="BA181" s="57">
        <f t="shared" si="30"/>
        <v>0</v>
      </c>
      <c r="BB181" s="57">
        <f t="shared" si="30"/>
        <v>0</v>
      </c>
      <c r="BC181" s="57">
        <f t="shared" si="30"/>
        <v>0</v>
      </c>
      <c r="BD181" s="57">
        <f t="shared" si="30"/>
        <v>0</v>
      </c>
      <c r="BE181" s="57">
        <f t="shared" si="30"/>
        <v>0</v>
      </c>
      <c r="BF181" s="57">
        <f t="shared" si="30"/>
        <v>0</v>
      </c>
      <c r="BG181" s="57">
        <f t="shared" ref="BG181:BP181" si="31">SUM(BG160:BG161)</f>
        <v>0</v>
      </c>
      <c r="BH181" s="57">
        <f t="shared" si="31"/>
        <v>0</v>
      </c>
      <c r="BI181" s="57">
        <f t="shared" si="31"/>
        <v>0</v>
      </c>
      <c r="BJ181" s="57">
        <f t="shared" si="31"/>
        <v>0</v>
      </c>
      <c r="BK181" s="57">
        <f t="shared" si="31"/>
        <v>0</v>
      </c>
      <c r="BL181" s="57">
        <f t="shared" si="31"/>
        <v>0</v>
      </c>
      <c r="BM181" s="57">
        <f t="shared" si="31"/>
        <v>0</v>
      </c>
      <c r="BN181" s="57">
        <f t="shared" si="31"/>
        <v>0</v>
      </c>
      <c r="BO181" s="57">
        <f t="shared" si="31"/>
        <v>0</v>
      </c>
      <c r="BP181" s="57">
        <f t="shared" si="31"/>
        <v>0</v>
      </c>
      <c r="BQ181" s="57">
        <f t="shared" ref="BQ181:CH181" si="32">SUM(BQ160:BQ161)</f>
        <v>0</v>
      </c>
      <c r="BR181" s="57">
        <f t="shared" si="32"/>
        <v>0</v>
      </c>
      <c r="BS181" s="57">
        <f t="shared" si="32"/>
        <v>0</v>
      </c>
      <c r="BT181" s="57">
        <f t="shared" si="32"/>
        <v>0</v>
      </c>
      <c r="BU181" s="57">
        <f t="shared" si="32"/>
        <v>0</v>
      </c>
      <c r="BV181" s="57">
        <f t="shared" si="32"/>
        <v>0</v>
      </c>
      <c r="BW181" s="57">
        <f t="shared" si="32"/>
        <v>0</v>
      </c>
      <c r="BX181" s="57">
        <f t="shared" si="32"/>
        <v>0</v>
      </c>
      <c r="BY181" s="57">
        <f t="shared" si="32"/>
        <v>0</v>
      </c>
      <c r="BZ181" s="57">
        <f t="shared" si="32"/>
        <v>0</v>
      </c>
      <c r="CA181" s="57">
        <f t="shared" si="32"/>
        <v>0</v>
      </c>
      <c r="CB181" s="57">
        <f t="shared" si="32"/>
        <v>0</v>
      </c>
      <c r="CC181" s="57">
        <f t="shared" si="32"/>
        <v>0</v>
      </c>
      <c r="CD181" s="57">
        <f t="shared" si="32"/>
        <v>0</v>
      </c>
      <c r="CE181" s="57">
        <f t="shared" si="32"/>
        <v>0</v>
      </c>
      <c r="CF181" s="57">
        <f t="shared" si="32"/>
        <v>0</v>
      </c>
      <c r="CG181" s="57">
        <f t="shared" si="32"/>
        <v>0</v>
      </c>
      <c r="CH181" s="57">
        <f t="shared" si="32"/>
        <v>0</v>
      </c>
    </row>
    <row r="182" spans="1:86" ht="12.75" customHeight="1" outlineLevel="1">
      <c r="B182" s="4" t="s">
        <v>547</v>
      </c>
      <c r="C182" s="51" t="s">
        <v>548</v>
      </c>
      <c r="D182" s="94" t="s">
        <v>408</v>
      </c>
      <c r="E182" s="95">
        <f>IFERROR(IF(E50&lt;($B$12-2018),1,IF((E50-($B$12-2018))&gt;30,(D$182/(1+'Fixed Data'!$E$8)),(1/(1+'Fixed Data'!$E$7)^(E50-($B$12-2018))))),0)</f>
        <v>0</v>
      </c>
      <c r="F182" s="95">
        <f>IFERROR(IF(F50&lt;($B$12-2018),1,IF((F50-($B$12-2018))&gt;30,(E$182/(1+'Fixed Data'!$E$8)),(1/(1+'Fixed Data'!$E$7)^(F50-($B$12-2018))))),0)</f>
        <v>0</v>
      </c>
      <c r="G182" s="95">
        <f>IFERROR(IF(G50&lt;($B$12-2018),1,IF((G50-($B$12-2018))&gt;30,(F$182/(1+'Fixed Data'!$E$8)),(1/(1+'Fixed Data'!$E$7)^(G50-($B$12-2018))))),0)</f>
        <v>0</v>
      </c>
      <c r="H182" s="95">
        <f>IFERROR(IF(H50&lt;($B$12-2018),1,IF((H50-($B$12-2018))&gt;30,(G$182/(1+'Fixed Data'!$E$8)),(1/(1+'Fixed Data'!$E$7)^(H50-($B$12-2018))))),0)</f>
        <v>0</v>
      </c>
      <c r="I182" s="95">
        <f>IFERROR(IF(I50&lt;($B$12-2018),1,IF((I50-($B$12-2018))&gt;30,(H$182/(1+'Fixed Data'!$E$8)),(1/(1+'Fixed Data'!$E$7)^(I50-($B$12-2018))))),0)</f>
        <v>0</v>
      </c>
      <c r="J182" s="95">
        <f>IFERROR(IF(J50&lt;($B$12-2018),1,IF((J50-($B$12-2018))&gt;30,(I$182/(1+'Fixed Data'!$E$8)),(1/(1+'Fixed Data'!$E$7)^(J50-($B$12-2018))))),0)</f>
        <v>0</v>
      </c>
      <c r="K182" s="95">
        <f>IFERROR(IF(K50&lt;($B$12-2018),1,IF((K50-($B$12-2018))&gt;30,(J$182/(1+'Fixed Data'!$E$8)),(1/(1+'Fixed Data'!$E$7)^(K50-($B$12-2018))))),0)</f>
        <v>0</v>
      </c>
      <c r="L182" s="95">
        <f>IFERROR(IF(L50&lt;($B$12-2018),1,IF((L50-($B$12-2018))&gt;30,(K$182/(1+'Fixed Data'!$E$8)),(1/(1+'Fixed Data'!$E$7)^(L50-($B$12-2018))))),0)</f>
        <v>0</v>
      </c>
      <c r="M182" s="95">
        <f>IFERROR(IF(M50&lt;($B$12-2018),1,IF((M50-($B$12-2018))&gt;30,(L$182/(1+'Fixed Data'!$E$8)),(1/(1+'Fixed Data'!$E$7)^(M50-($B$12-2018))))),0)</f>
        <v>0</v>
      </c>
      <c r="N182" s="95">
        <f>IFERROR(IF(N50&lt;($B$12-2018),1,IF((N50-($B$12-2018))&gt;30,(M$182/(1+'Fixed Data'!$E$8)),(1/(1+'Fixed Data'!$E$7)^(N50-($B$12-2018))))),0)</f>
        <v>0</v>
      </c>
      <c r="O182" s="95">
        <f>IFERROR(IF(O50&lt;($B$12-2018),1,IF((O50-($B$12-2018))&gt;30,(N$182/(1+'Fixed Data'!$E$8)),(1/(1+'Fixed Data'!$E$7)^(O50-($B$12-2018))))),0)</f>
        <v>0</v>
      </c>
      <c r="P182" s="95">
        <f>IFERROR(IF(P50&lt;($B$12-2018),1,IF((P50-($B$12-2018))&gt;30,(O$182/(1+'Fixed Data'!$E$8)),(1/(1+'Fixed Data'!$E$7)^(P50-($B$12-2018))))),0)</f>
        <v>0</v>
      </c>
      <c r="Q182" s="95">
        <f>IFERROR(IF(Q50&lt;($B$12-2018),1,IF((Q50-($B$12-2018))&gt;30,(P$182/(1+'Fixed Data'!$E$8)),(1/(1+'Fixed Data'!$E$7)^(Q50-($B$12-2018))))),0)</f>
        <v>0</v>
      </c>
      <c r="R182" s="95">
        <f>IFERROR(IF(R50&lt;($B$12-2018),1,IF((R50-($B$12-2018))&gt;30,(Q$182/(1+'Fixed Data'!$E$8)),(1/(1+'Fixed Data'!$E$7)^(R50-($B$12-2018))))),0)</f>
        <v>0</v>
      </c>
      <c r="S182" s="95">
        <f>IFERROR(IF(S50&lt;($B$12-2018),1,IF((S50-($B$12-2018))&gt;30,(R$182/(1+'Fixed Data'!$E$8)),(1/(1+'Fixed Data'!$E$7)^(S50-($B$12-2018))))),0)</f>
        <v>0</v>
      </c>
      <c r="T182" s="95">
        <f>IFERROR(IF(T50&lt;($B$12-2018),1,IF((T50-($B$12-2018))&gt;30,(S$182/(1+'Fixed Data'!$E$8)),(1/(1+'Fixed Data'!$E$7)^(T50-($B$12-2018))))),0)</f>
        <v>0</v>
      </c>
      <c r="U182" s="95">
        <f>IFERROR(IF(U50&lt;($B$12-2018),1,IF((U50-($B$12-2018))&gt;30,(T$182/(1+'Fixed Data'!$E$8)),(1/(1+'Fixed Data'!$E$7)^(U50-($B$12-2018))))),0)</f>
        <v>0</v>
      </c>
      <c r="V182" s="95">
        <f>IFERROR(IF(V50&lt;($B$12-2018),1,IF((V50-($B$12-2018))&gt;30,(U$182/(1+'Fixed Data'!$E$8)),(1/(1+'Fixed Data'!$E$7)^(V50-($B$12-2018))))),0)</f>
        <v>0</v>
      </c>
      <c r="W182" s="95">
        <f>IFERROR(IF(W50&lt;($B$12-2018),1,IF((W50-($B$12-2018))&gt;30,(V$182/(1+'Fixed Data'!$E$8)),(1/(1+'Fixed Data'!$E$7)^(W50-($B$12-2018))))),0)</f>
        <v>0</v>
      </c>
      <c r="X182" s="95">
        <f>IFERROR(IF(X50&lt;($B$12-2018),1,IF((X50-($B$12-2018))&gt;30,(W$182/(1+'Fixed Data'!$E$8)),(1/(1+'Fixed Data'!$E$7)^(X50-($B$12-2018))))),0)</f>
        <v>0</v>
      </c>
      <c r="Y182" s="95">
        <f>IFERROR(IF(Y50&lt;($B$12-2018),1,IF((Y50-($B$12-2018))&gt;30,(X$182/(1+'Fixed Data'!$E$8)),(1/(1+'Fixed Data'!$E$7)^(Y50-($B$12-2018))))),0)</f>
        <v>0</v>
      </c>
      <c r="Z182" s="95">
        <f>IFERROR(IF(Z50&lt;($B$12-2018),1,IF((Z50-($B$12-2018))&gt;30,(Y$182/(1+'Fixed Data'!$E$8)),(1/(1+'Fixed Data'!$E$7)^(Z50-($B$12-2018))))),0)</f>
        <v>0</v>
      </c>
      <c r="AA182" s="95">
        <f>IFERROR(IF(AA50&lt;($B$12-2018),1,IF((AA50-($B$12-2018))&gt;30,(Z$182/(1+'Fixed Data'!$E$8)),(1/(1+'Fixed Data'!$E$7)^(AA50-($B$12-2018))))),0)</f>
        <v>0</v>
      </c>
      <c r="AB182" s="95">
        <f>IFERROR(IF(AB50&lt;($B$12-2018),1,IF((AB50-($B$12-2018))&gt;30,(AA$182/(1+'Fixed Data'!$E$8)),(1/(1+'Fixed Data'!$E$7)^(AB50-($B$12-2018))))),0)</f>
        <v>0</v>
      </c>
      <c r="AC182" s="95">
        <f>IFERROR(IF(AC50&lt;($B$12-2018),1,IF((AC50-($B$12-2018))&gt;30,(AB$182/(1+'Fixed Data'!$E$8)),(1/(1+'Fixed Data'!$E$7)^(AC50-($B$12-2018))))),0)</f>
        <v>0</v>
      </c>
      <c r="AD182" s="95">
        <f>IFERROR(IF(AD50&lt;($B$12-2018),1,IF((AD50-($B$12-2018))&gt;30,(AC$182/(1+'Fixed Data'!$E$8)),(1/(1+'Fixed Data'!$E$7)^(AD50-($B$12-2018))))),0)</f>
        <v>0</v>
      </c>
      <c r="AE182" s="95">
        <f>IFERROR(IF(AE50&lt;($B$12-2018),1,IF((AE50-($B$12-2018))&gt;30,(AD$182/(1+'Fixed Data'!$E$8)),(1/(1+'Fixed Data'!$E$7)^(AE50-($B$12-2018))))),0)</f>
        <v>0</v>
      </c>
      <c r="AF182" s="95">
        <f>IFERROR(IF(AF50&lt;($B$12-2018),1,IF((AF50-($B$12-2018))&gt;30,(AE$182/(1+'Fixed Data'!$E$8)),(1/(1+'Fixed Data'!$E$7)^(AF50-($B$12-2018))))),0)</f>
        <v>0</v>
      </c>
      <c r="AG182" s="95">
        <f>IFERROR(IF(AG50&lt;($B$12-2018),1,IF((AG50-($B$12-2018))&gt;30,(AF$182/(1+'Fixed Data'!$E$8)),(1/(1+'Fixed Data'!$E$7)^(AG50-($B$12-2018))))),0)</f>
        <v>0</v>
      </c>
      <c r="AH182" s="95">
        <f>IFERROR(IF(AH50&lt;($B$12-2018),1,IF((AH50-($B$12-2018))&gt;30,(AG$182/(1+'Fixed Data'!$E$8)),(1/(1+'Fixed Data'!$E$7)^(AH50-($B$12-2018))))),0)</f>
        <v>0</v>
      </c>
      <c r="AI182" s="95">
        <f>IFERROR(IF(AI50&lt;($B$12-2018),1,IF((AI50-($B$12-2018))&gt;30,(AH$182/(1+'Fixed Data'!$E$8)),(1/(1+'Fixed Data'!$E$7)^(AI50-($B$12-2018))))),0)</f>
        <v>0</v>
      </c>
      <c r="AJ182" s="95">
        <f>IFERROR(IF(AJ50&lt;($B$12-2018),1,IF((AJ50-($B$12-2018))&gt;30,(AI$182/(1+'Fixed Data'!$E$8)),(1/(1+'Fixed Data'!$E$7)^(AJ50-($B$12-2018))))),0)</f>
        <v>0</v>
      </c>
      <c r="AK182" s="95">
        <f>IFERROR(IF(AK50&lt;($B$12-2018),1,IF((AK50-($B$12-2018))&gt;30,(AJ$182/(1+'Fixed Data'!$E$8)),(1/(1+'Fixed Data'!$E$7)^(AK50-($B$12-2018))))),0)</f>
        <v>0</v>
      </c>
      <c r="AL182" s="95">
        <f>IFERROR(IF(AL50&lt;($B$12-2018),1,IF((AL50-($B$12-2018))&gt;30,(AK$182/(1+'Fixed Data'!$E$8)),(1/(1+'Fixed Data'!$E$7)^(AL50-($B$12-2018))))),0)</f>
        <v>0</v>
      </c>
      <c r="AM182" s="95">
        <f>IFERROR(IF(AM50&lt;($B$12-2018),1,IF((AM50-($B$12-2018))&gt;30,(AL$182/(1+'Fixed Data'!$E$8)),(1/(1+'Fixed Data'!$E$7)^(AM50-($B$12-2018))))),0)</f>
        <v>0</v>
      </c>
      <c r="AN182" s="95">
        <f>IFERROR(IF(AN50&lt;($B$12-2018),1,IF((AN50-($B$12-2018))&gt;30,(AM$182/(1+'Fixed Data'!$E$8)),(1/(1+'Fixed Data'!$E$7)^(AN50-($B$12-2018))))),0)</f>
        <v>0</v>
      </c>
      <c r="AO182" s="95">
        <f>IFERROR(IF(AO50&lt;($B$12-2018),1,IF((AO50-($B$12-2018))&gt;30,(AN$182/(1+'Fixed Data'!$E$8)),(1/(1+'Fixed Data'!$E$7)^(AO50-($B$12-2018))))),0)</f>
        <v>0</v>
      </c>
      <c r="AP182" s="95">
        <f>IFERROR(IF(AP50&lt;($B$12-2018),1,IF((AP50-($B$12-2018))&gt;30,(AO$182/(1+'Fixed Data'!$E$8)),(1/(1+'Fixed Data'!$E$7)^(AP50-($B$12-2018))))),0)</f>
        <v>0</v>
      </c>
      <c r="AQ182" s="95">
        <f>IFERROR(IF(AQ50&lt;($B$12-2018),1,IF((AQ50-($B$12-2018))&gt;30,(AP$182/(1+'Fixed Data'!$E$8)),(1/(1+'Fixed Data'!$E$7)^(AQ50-($B$12-2018))))),0)</f>
        <v>0</v>
      </c>
      <c r="AR182" s="95">
        <f>IFERROR(IF(AR50&lt;($B$12-2018),1,IF((AR50-($B$12-2018))&gt;30,(AQ$182/(1+'Fixed Data'!$E$8)),(1/(1+'Fixed Data'!$E$7)^(AR50-($B$12-2018))))),0)</f>
        <v>0</v>
      </c>
      <c r="AS182" s="95">
        <f>IFERROR(IF(AS50&lt;($B$12-2018),1,IF((AS50-($B$12-2018))&gt;30,(AR$182/(1+'Fixed Data'!$E$8)),(1/(1+'Fixed Data'!$E$7)^(AS50-($B$12-2018))))),0)</f>
        <v>0</v>
      </c>
      <c r="AT182" s="95">
        <f>IFERROR(IF(AT50&lt;($B$12-2018),1,IF((AT50-($B$12-2018))&gt;30,(AS$182/(1+'Fixed Data'!$E$8)),(1/(1+'Fixed Data'!$E$7)^(AT50-($B$12-2018))))),0)</f>
        <v>0</v>
      </c>
      <c r="AU182" s="95">
        <f>IFERROR(IF(AU50&lt;($B$12-2018),1,IF((AU50-($B$12-2018))&gt;30,(AT$182/(1+'Fixed Data'!$E$8)),(1/(1+'Fixed Data'!$E$7)^(AU50-($B$12-2018))))),0)</f>
        <v>0</v>
      </c>
      <c r="AV182" s="95">
        <f>IFERROR(IF(AV50&lt;($B$12-2018),1,IF((AV50-($B$12-2018))&gt;30,(AU$182/(1+'Fixed Data'!$E$8)),(1/(1+'Fixed Data'!$E$7)^(AV50-($B$12-2018))))),0)</f>
        <v>0</v>
      </c>
      <c r="AW182" s="95">
        <f>IFERROR(IF(AW50&lt;($B$12-2018),1,IF((AW50-($B$12-2018))&gt;30,(AV$182/(1+'Fixed Data'!$E$8)),(1/(1+'Fixed Data'!$E$7)^(AW50-($B$12-2018))))),0)</f>
        <v>0</v>
      </c>
      <c r="AX182" s="95">
        <f>IFERROR(IF(AX50&lt;($B$12-2018),1,IF((AX50-($B$12-2018))&gt;30,(AW$182/(1+'Fixed Data'!$E$8)),(1/(1+'Fixed Data'!$E$7)^(AX50-($B$12-2018))))),0)</f>
        <v>0</v>
      </c>
      <c r="AY182" s="95">
        <f>IFERROR(IF(AY50&lt;($B$12-2018),1,IF((AY50-($B$12-2018))&gt;30,(AX$182/(1+'Fixed Data'!$E$8)),(1/(1+'Fixed Data'!$E$7)^(AY50-($B$12-2018))))),0)</f>
        <v>0</v>
      </c>
      <c r="AZ182" s="95">
        <f>IFERROR(IF(AZ50&lt;($B$12-2018),1,IF((AZ50-($B$12-2018))&gt;30,(AY$182/(1+'Fixed Data'!$E$8)),(1/(1+'Fixed Data'!$E$7)^(AZ50-($B$12-2018))))),0)</f>
        <v>0</v>
      </c>
      <c r="BA182" s="95">
        <f>IFERROR(IF(BA50&lt;($B$12-2018),1,IF((BA50-($B$12-2018))&gt;30,(AZ$182/(1+'Fixed Data'!$E$8)),(1/(1+'Fixed Data'!$E$7)^(BA50-($B$12-2018))))),0)</f>
        <v>0</v>
      </c>
      <c r="BB182" s="95">
        <f>IFERROR(IF(BB50&lt;($B$12-2018),1,IF((BB50-($B$12-2018))&gt;30,(BA$182/(1+'Fixed Data'!$E$8)),(1/(1+'Fixed Data'!$E$7)^(BB50-($B$12-2018))))),0)</f>
        <v>0</v>
      </c>
      <c r="BC182" s="95">
        <f>IFERROR(IF(BC50&lt;($B$12-2018),1,IF((BC50-($B$12-2018))&gt;30,(BB$182/(1+'Fixed Data'!$E$8)),(1/(1+'Fixed Data'!$E$7)^(BC50-($B$12-2018))))),0)</f>
        <v>0</v>
      </c>
      <c r="BD182" s="95">
        <f>IFERROR(IF(BD50&lt;($B$12-2018),1,IF((BD50-($B$12-2018))&gt;30,(BC$182/(1+'Fixed Data'!$E$8)),(1/(1+'Fixed Data'!$E$7)^(BD50-($B$12-2018))))),0)</f>
        <v>0</v>
      </c>
      <c r="BE182" s="95">
        <f>IFERROR(IF(BE50&lt;($B$12-2018),1,IF((BE50-($B$12-2018))&gt;30,(BD$182/(1+'Fixed Data'!$E$8)),(1/(1+'Fixed Data'!$E$7)^(BE50-($B$12-2018))))),0)</f>
        <v>0</v>
      </c>
      <c r="BF182" s="95">
        <f>IFERROR(IF(BF50&lt;($B$12-2018),1,IF((BF50-($B$12-2018))&gt;30,(BE$182/(1+'Fixed Data'!$E$8)),(1/(1+'Fixed Data'!$E$7)^(BF50-($B$12-2018))))),0)</f>
        <v>0</v>
      </c>
      <c r="BG182" s="95">
        <f>IF(BG50&lt;$B$12,1,IF((BG50-$B$12)&gt;30,(1/(1+'Fixed Data'!$E$8)^(BG50-$B$12)),(1/(1+'Fixed Data'!$E$7)^(BG50-$B$12))))</f>
        <v>0.19676717080686118</v>
      </c>
      <c r="BH182" s="95">
        <f>IF(BH50&lt;$B$12,1,IF((BH50-$B$12)&gt;30,(1/(1+'Fixed Data'!$E$8)^(BH50-$B$12)),(1/(1+'Fixed Data'!$E$7)^(BH50-$B$12))))</f>
        <v>0.19103608816200118</v>
      </c>
      <c r="BI182" s="95">
        <f>IF(BI50&lt;$B$12,1,IF((BI50-$B$12)&gt;30,(1/(1+'Fixed Data'!$E$8)^(BI50-$B$12)),(1/(1+'Fixed Data'!$E$7)^(BI50-$B$12))))</f>
        <v>0.18547193025437006</v>
      </c>
      <c r="BJ182" s="95">
        <f>IF(BJ50&lt;$B$12,1,IF((BJ50-$B$12)&gt;30,(1/(1+'Fixed Data'!$E$8)^(BJ50-$B$12)),(1/(1+'Fixed Data'!$E$7)^(BJ50-$B$12))))</f>
        <v>0.18006983519841754</v>
      </c>
      <c r="BK182" s="95">
        <f>IF(BK50&lt;$B$12,1,IF((BK50-$B$12)&gt;30,(1/(1+'Fixed Data'!$E$8)^(BK50-$B$12)),(1/(1+'Fixed Data'!$E$7)^(BK50-$B$12))))</f>
        <v>0.17482508271691022</v>
      </c>
      <c r="BL182" s="95">
        <f>IF(BL50&lt;$B$12,1,IF((BL50-$B$12)&gt;30,(1/(1+'Fixed Data'!$E$8)^(BL50-$B$12)),(1/(1+'Fixed Data'!$E$7)^(BL50-$B$12))))</f>
        <v>0.1697330900164177</v>
      </c>
      <c r="BM182" s="95">
        <f>IF(BM50&lt;$B$12,1,IF((BM50-$B$12)&gt;30,(1/(1+'Fixed Data'!$E$8)^(BM50-$B$12)),(1/(1+'Fixed Data'!$E$7)^(BM50-$B$12))))</f>
        <v>0.16478940778292983</v>
      </c>
      <c r="BN182" s="95">
        <f>IF(BN50&lt;$B$12,1,IF((BN50-$B$12)&gt;30,(1/(1+'Fixed Data'!$E$8)^(BN50-$B$12)),(1/(1+'Fixed Data'!$E$7)^(BN50-$B$12))))</f>
        <v>0.15998971629410663</v>
      </c>
      <c r="BO182" s="95">
        <f>IF(BO50&lt;$B$12,1,IF((BO50-$B$12)&gt;30,(1/(1+'Fixed Data'!$E$8)^(BO50-$B$12)),(1/(1+'Fixed Data'!$E$7)^(BO50-$B$12))))</f>
        <v>0.15532982164476369</v>
      </c>
      <c r="BP182" s="95">
        <f>IF(BP50&lt;$B$12,1,IF((BP50-$B$12)&gt;30,(1/(1+'Fixed Data'!$E$8)^(BP50-$B$12)),(1/(1+'Fixed Data'!$E$7)^(BP50-$B$12))))</f>
        <v>0.15080565208229488</v>
      </c>
      <c r="BQ182" s="95">
        <f>IF(BQ50&lt;$B$12,1,IF((BQ50-$B$12)&gt;30,(1/(1+'Fixed Data'!$E$8)^(BQ50-$B$12)),(1/(1+'Fixed Data'!$E$7)^(BQ50-$B$12))))</f>
        <v>0.14641325444882999</v>
      </c>
      <c r="BR182" s="95">
        <f>IF(BR50&lt;$B$12,1,IF((BR50-$B$12)&gt;30,(1/(1+'Fixed Data'!$E$8)^(BR50-$B$12)),(1/(1+'Fixed Data'!$E$7)^(BR50-$B$12))))</f>
        <v>0.14214879072701941</v>
      </c>
      <c r="BS182" s="95">
        <f>IF(BS50&lt;$B$12,1,IF((BS50-$B$12)&gt;30,(1/(1+'Fixed Data'!$E$8)^(BS50-$B$12)),(1/(1+'Fixed Data'!$E$7)^(BS50-$B$12))))</f>
        <v>0.1380085346864266</v>
      </c>
      <c r="BT182" s="95">
        <f>IF(BT50&lt;$B$12,1,IF((BT50-$B$12)&gt;30,(1/(1+'Fixed Data'!$E$8)^(BT50-$B$12)),(1/(1+'Fixed Data'!$E$7)^(BT50-$B$12))))</f>
        <v>0.13398886862759865</v>
      </c>
      <c r="BU182" s="95">
        <f>IF(BU50&lt;$B$12,1,IF((BU50-$B$12)&gt;30,(1/(1+'Fixed Data'!$E$8)^(BU50-$B$12)),(1/(1+'Fixed Data'!$E$7)^(BU50-$B$12))))</f>
        <v>0.13008628022096957</v>
      </c>
      <c r="BV182" s="95">
        <f>IF(BV50&lt;$B$12,1,IF((BV50-$B$12)&gt;30,(1/(1+'Fixed Data'!$E$8)^(BV50-$B$12)),(1/(1+'Fixed Data'!$E$7)^(BV50-$B$12))))</f>
        <v>0.12629735943783454</v>
      </c>
      <c r="BW182" s="95">
        <f>IF(BW50&lt;$B$12,1,IF((BW50-$B$12)&gt;30,(1/(1+'Fixed Data'!$E$8)^(BW50-$B$12)),(1/(1+'Fixed Data'!$E$7)^(BW50-$B$12))))</f>
        <v>0.12261879557071313</v>
      </c>
      <c r="BX182" s="95">
        <f>IF(BX50&lt;$B$12,1,IF((BX50-$B$12)&gt;30,(1/(1+'Fixed Data'!$E$8)^(BX50-$B$12)),(1/(1+'Fixed Data'!$E$7)^(BX50-$B$12))))</f>
        <v>0.1190473743404982</v>
      </c>
      <c r="BY182" s="95">
        <f>IF(BY50&lt;$B$12,1,IF((BY50-$B$12)&gt;30,(1/(1+'Fixed Data'!$E$8)^(BY50-$B$12)),(1/(1+'Fixed Data'!$E$7)^(BY50-$B$12))))</f>
        <v>0.11557997508786232</v>
      </c>
      <c r="BZ182" s="95">
        <f>IF(BZ50&lt;$B$12,1,IF((BZ50-$B$12)&gt;30,(1/(1+'Fixed Data'!$E$8)^(BZ50-$B$12)),(1/(1+'Fixed Data'!$E$7)^(BZ50-$B$12))))</f>
        <v>0.11221356804646829</v>
      </c>
      <c r="CA182" s="95">
        <f>IF(CA50&lt;$B$12,1,IF((CA50-$B$12)&gt;30,(1/(1+'Fixed Data'!$E$8)^(CA50-$B$12)),(1/(1+'Fixed Data'!$E$7)^(CA50-$B$12))))</f>
        <v>0.10894521169560026</v>
      </c>
      <c r="CB182" s="95">
        <f>IF(CB50&lt;$B$12,1,IF((CB50-$B$12)&gt;30,(1/(1+'Fixed Data'!$E$8)^(CB50-$B$12)),(1/(1+'Fixed Data'!$E$7)^(CB50-$B$12))))</f>
        <v>0.10577205018990318</v>
      </c>
      <c r="CC182" s="95">
        <f>IF(CC50&lt;$B$12,1,IF((CC50-$B$12)&gt;30,(1/(1+'Fixed Data'!$E$8)^(CC50-$B$12)),(1/(1+'Fixed Data'!$E$7)^(CC50-$B$12))))</f>
        <v>0.10269131086398368</v>
      </c>
      <c r="CD182" s="95">
        <f>IF(CD50&lt;$B$12,1,IF((CD50-$B$12)&gt;30,(1/(1+'Fixed Data'!$E$8)^(CD50-$B$12)),(1/(1+'Fixed Data'!$E$7)^(CD50-$B$12))))</f>
        <v>9.9700301809692873E-2</v>
      </c>
      <c r="CE182" s="95">
        <f>IF(CE50&lt;$B$12,1,IF((CE50-$B$12)&gt;30,(1/(1+'Fixed Data'!$E$8)^(CE50-$B$12)),(1/(1+'Fixed Data'!$E$7)^(CE50-$B$12))))</f>
        <v>9.679640952397367E-2</v>
      </c>
      <c r="CF182" s="95">
        <f>IF(CF50&lt;$B$12,1,IF((CF50-$B$12)&gt;30,(1/(1+'Fixed Data'!$E$8)^(CF50-$B$12)),(1/(1+'Fixed Data'!$E$7)^(CF50-$B$12))))</f>
        <v>9.3977096625217166E-2</v>
      </c>
      <c r="CG182" s="95">
        <f>IF(CG50&lt;$B$12,1,IF((CG50-$B$12)&gt;30,(1/(1+'Fixed Data'!$E$8)^(CG50-$B$12)),(1/(1+'Fixed Data'!$E$7)^(CG50-$B$12))))</f>
        <v>9.1239899636133173E-2</v>
      </c>
      <c r="CH182" s="95">
        <f>IF(CH50&lt;$B$12,1,IF((CH50-$B$12)&gt;30,(1/(1+'Fixed Data'!$E$8)^(CH50-$B$12)),(1/(1+'Fixed Data'!$E$7)^(CH50-$B$12))))</f>
        <v>8.8582426831197242E-2</v>
      </c>
    </row>
    <row r="183" spans="1:86" ht="14.1" customHeight="1" outlineLevel="1">
      <c r="B183" s="21" t="s">
        <v>549</v>
      </c>
      <c r="C183" s="51" t="s">
        <v>550</v>
      </c>
      <c r="D183" s="21" t="s">
        <v>408</v>
      </c>
      <c r="E183" s="95">
        <f>IFERROR(IF(E50&lt;($B$12-2018),1,IF((E50-($B$12-2018))&gt;30,(D$183/(1+'Fixed Data'!$E$10)),(1/(1+'Fixed Data'!$E$9)^(E50-($B$12-2018))))),0)</f>
        <v>0</v>
      </c>
      <c r="F183" s="95">
        <f>IFERROR(IF(F50&lt;($B$12-2018),1,IF((F50-($B$12-2018))&gt;30,(E$183/(1+'Fixed Data'!$E$10)),(1/(1+'Fixed Data'!$E$9)^(F50-($B$12-2018))))),0)</f>
        <v>0</v>
      </c>
      <c r="G183" s="95">
        <f>IFERROR(IF(G50&lt;($B$12-2018),1,IF((G50-($B$12-2018))&gt;30,(F$183/(1+'Fixed Data'!$E$10)),(1/(1+'Fixed Data'!$E$9)^(G50-($B$12-2018))))),0)</f>
        <v>0</v>
      </c>
      <c r="H183" s="95">
        <f>IFERROR(IF(H50&lt;($B$12-2018),1,IF((H50-($B$12-2018))&gt;30,(G$183/(1+'Fixed Data'!$E$10)),(1/(1+'Fixed Data'!$E$9)^(H50-($B$12-2018))))),0)</f>
        <v>0</v>
      </c>
      <c r="I183" s="95">
        <f>IFERROR(IF(I50&lt;($B$12-2018),1,IF((I50-($B$12-2018))&gt;30,(H$183/(1+'Fixed Data'!$E$10)),(1/(1+'Fixed Data'!$E$9)^(I50-($B$12-2018))))),0)</f>
        <v>0</v>
      </c>
      <c r="J183" s="95">
        <f>IFERROR(IF(J50&lt;($B$12-2018),1,IF((J50-($B$12-2018))&gt;30,(I$183/(1+'Fixed Data'!$E$10)),(1/(1+'Fixed Data'!$E$9)^(J50-($B$12-2018))))),0)</f>
        <v>0</v>
      </c>
      <c r="K183" s="95">
        <f>IFERROR(IF(K50&lt;($B$12-2018),1,IF((K50-($B$12-2018))&gt;30,(J$183/(1+'Fixed Data'!$E$10)),(1/(1+'Fixed Data'!$E$9)^(K50-($B$12-2018))))),0)</f>
        <v>0</v>
      </c>
      <c r="L183" s="95">
        <f>IFERROR(IF(L50&lt;($B$12-2018),1,IF((L50-($B$12-2018))&gt;30,(K$183/(1+'Fixed Data'!$E$10)),(1/(1+'Fixed Data'!$E$9)^(L50-($B$12-2018))))),0)</f>
        <v>0</v>
      </c>
      <c r="M183" s="95">
        <f>IFERROR(IF(M50&lt;($B$12-2018),1,IF((M50-($B$12-2018))&gt;30,(L$183/(1+'Fixed Data'!$E$10)),(1/(1+'Fixed Data'!$E$9)^(M50-($B$12-2018))))),0)</f>
        <v>0</v>
      </c>
      <c r="N183" s="95">
        <f>IFERROR(IF(N50&lt;($B$12-2018),1,IF((N50-($B$12-2018))&gt;30,(M$183/(1+'Fixed Data'!$E$10)),(1/(1+'Fixed Data'!$E$9)^(N50-($B$12-2018))))),0)</f>
        <v>0</v>
      </c>
      <c r="O183" s="95">
        <f>IFERROR(IF(O50&lt;($B$12-2018),1,IF((O50-($B$12-2018))&gt;30,(N$183/(1+'Fixed Data'!$E$10)),(1/(1+'Fixed Data'!$E$9)^(O50-($B$12-2018))))),0)</f>
        <v>0</v>
      </c>
      <c r="P183" s="95">
        <f>IFERROR(IF(P50&lt;($B$12-2018),1,IF((P50-($B$12-2018))&gt;30,(O$183/(1+'Fixed Data'!$E$10)),(1/(1+'Fixed Data'!$E$9)^(P50-($B$12-2018))))),0)</f>
        <v>0</v>
      </c>
      <c r="Q183" s="95">
        <f>IFERROR(IF(Q50&lt;($B$12-2018),1,IF((Q50-($B$12-2018))&gt;30,(P$183/(1+'Fixed Data'!$E$10)),(1/(1+'Fixed Data'!$E$9)^(Q50-($B$12-2018))))),0)</f>
        <v>0</v>
      </c>
      <c r="R183" s="95">
        <f>IFERROR(IF(R50&lt;($B$12-2018),1,IF((R50-($B$12-2018))&gt;30,(Q$183/(1+'Fixed Data'!$E$10)),(1/(1+'Fixed Data'!$E$9)^(R50-($B$12-2018))))),0)</f>
        <v>0</v>
      </c>
      <c r="S183" s="95">
        <f>IFERROR(IF(S50&lt;($B$12-2018),1,IF((S50-($B$12-2018))&gt;30,(R$183/(1+'Fixed Data'!$E$10)),(1/(1+'Fixed Data'!$E$9)^(S50-($B$12-2018))))),0)</f>
        <v>0</v>
      </c>
      <c r="T183" s="95">
        <f>IFERROR(IF(T50&lt;($B$12-2018),1,IF((T50-($B$12-2018))&gt;30,(S$183/(1+'Fixed Data'!$E$10)),(1/(1+'Fixed Data'!$E$9)^(T50-($B$12-2018))))),0)</f>
        <v>0</v>
      </c>
      <c r="U183" s="95">
        <f>IFERROR(IF(U50&lt;($B$12-2018),1,IF((U50-($B$12-2018))&gt;30,(T$183/(1+'Fixed Data'!$E$10)),(1/(1+'Fixed Data'!$E$9)^(U50-($B$12-2018))))),0)</f>
        <v>0</v>
      </c>
      <c r="V183" s="95">
        <f>IFERROR(IF(V50&lt;($B$12-2018),1,IF((V50-($B$12-2018))&gt;30,(U$183/(1+'Fixed Data'!$E$10)),(1/(1+'Fixed Data'!$E$9)^(V50-($B$12-2018))))),0)</f>
        <v>0</v>
      </c>
      <c r="W183" s="95">
        <f>IFERROR(IF(W50&lt;($B$12-2018),1,IF((W50-($B$12-2018))&gt;30,(V$183/(1+'Fixed Data'!$E$10)),(1/(1+'Fixed Data'!$E$9)^(W50-($B$12-2018))))),0)</f>
        <v>0</v>
      </c>
      <c r="X183" s="95">
        <f>IFERROR(IF(X50&lt;($B$12-2018),1,IF((X50-($B$12-2018))&gt;30,(W$183/(1+'Fixed Data'!$E$10)),(1/(1+'Fixed Data'!$E$9)^(X50-($B$12-2018))))),0)</f>
        <v>0</v>
      </c>
      <c r="Y183" s="95">
        <f>IFERROR(IF(Y50&lt;($B$12-2018),1,IF((Y50-($B$12-2018))&gt;30,(X$183/(1+'Fixed Data'!$E$10)),(1/(1+'Fixed Data'!$E$9)^(Y50-($B$12-2018))))),0)</f>
        <v>0</v>
      </c>
      <c r="Z183" s="95">
        <f>IFERROR(IF(Z50&lt;($B$12-2018),1,IF((Z50-($B$12-2018))&gt;30,(Y$183/(1+'Fixed Data'!$E$10)),(1/(1+'Fixed Data'!$E$9)^(Z50-($B$12-2018))))),0)</f>
        <v>0</v>
      </c>
      <c r="AA183" s="95">
        <f>IFERROR(IF(AA50&lt;($B$12-2018),1,IF((AA50-($B$12-2018))&gt;30,(Z$183/(1+'Fixed Data'!$E$10)),(1/(1+'Fixed Data'!$E$9)^(AA50-($B$12-2018))))),0)</f>
        <v>0</v>
      </c>
      <c r="AB183" s="95">
        <f>IFERROR(IF(AB50&lt;($B$12-2018),1,IF((AB50-($B$12-2018))&gt;30,(AA$183/(1+'Fixed Data'!$E$10)),(1/(1+'Fixed Data'!$E$9)^(AB50-($B$12-2018))))),0)</f>
        <v>0</v>
      </c>
      <c r="AC183" s="95">
        <f>IFERROR(IF(AC50&lt;($B$12-2018),1,IF((AC50-($B$12-2018))&gt;30,(AB$183/(1+'Fixed Data'!$E$10)),(1/(1+'Fixed Data'!$E$9)^(AC50-($B$12-2018))))),0)</f>
        <v>0</v>
      </c>
      <c r="AD183" s="95">
        <f>IFERROR(IF(AD50&lt;($B$12-2018),1,IF((AD50-($B$12-2018))&gt;30,(AC$183/(1+'Fixed Data'!$E$10)),(1/(1+'Fixed Data'!$E$9)^(AD50-($B$12-2018))))),0)</f>
        <v>0</v>
      </c>
      <c r="AE183" s="95">
        <f>IFERROR(IF(AE50&lt;($B$12-2018),1,IF((AE50-($B$12-2018))&gt;30,(AD$183/(1+'Fixed Data'!$E$10)),(1/(1+'Fixed Data'!$E$9)^(AE50-($B$12-2018))))),0)</f>
        <v>0</v>
      </c>
      <c r="AF183" s="95">
        <f>IFERROR(IF(AF50&lt;($B$12-2018),1,IF((AF50-($B$12-2018))&gt;30,(AE$183/(1+'Fixed Data'!$E$10)),(1/(1+'Fixed Data'!$E$9)^(AF50-($B$12-2018))))),0)</f>
        <v>0</v>
      </c>
      <c r="AG183" s="95">
        <f>IFERROR(IF(AG50&lt;($B$12-2018),1,IF((AG50-($B$12-2018))&gt;30,(AF$183/(1+'Fixed Data'!$E$10)),(1/(1+'Fixed Data'!$E$9)^(AG50-($B$12-2018))))),0)</f>
        <v>0</v>
      </c>
      <c r="AH183" s="95">
        <f>IFERROR(IF(AH50&lt;($B$12-2018),1,IF((AH50-($B$12-2018))&gt;30,(AG$183/(1+'Fixed Data'!$E$10)),(1/(1+'Fixed Data'!$E$9)^(AH50-($B$12-2018))))),0)</f>
        <v>0</v>
      </c>
      <c r="AI183" s="95">
        <f>IFERROR(IF(AI50&lt;($B$12-2018),1,IF((AI50-($B$12-2018))&gt;30,(AH$183/(1+'Fixed Data'!$E$10)),(1/(1+'Fixed Data'!$E$9)^(AI50-($B$12-2018))))),0)</f>
        <v>0</v>
      </c>
      <c r="AJ183" s="95">
        <f>IFERROR(IF(AJ50&lt;($B$12-2018),1,IF((AJ50-($B$12-2018))&gt;30,(AI$183/(1+'Fixed Data'!$E$10)),(1/(1+'Fixed Data'!$E$9)^(AJ50-($B$12-2018))))),0)</f>
        <v>0</v>
      </c>
      <c r="AK183" s="95">
        <f>IFERROR(IF(AK50&lt;($B$12-2018),1,IF((AK50-($B$12-2018))&gt;30,(AJ$183/(1+'Fixed Data'!$E$10)),(1/(1+'Fixed Data'!$E$9)^(AK50-($B$12-2018))))),0)</f>
        <v>0</v>
      </c>
      <c r="AL183" s="95">
        <f>IFERROR(IF(AL50&lt;($B$12-2018),1,IF((AL50-($B$12-2018))&gt;30,(AK$183/(1+'Fixed Data'!$E$10)),(1/(1+'Fixed Data'!$E$9)^(AL50-($B$12-2018))))),0)</f>
        <v>0</v>
      </c>
      <c r="AM183" s="95">
        <f>IFERROR(IF(AM50&lt;($B$12-2018),1,IF((AM50-($B$12-2018))&gt;30,(AL$183/(1+'Fixed Data'!$E$10)),(1/(1+'Fixed Data'!$E$9)^(AM50-($B$12-2018))))),0)</f>
        <v>0</v>
      </c>
      <c r="AN183" s="95">
        <f>IFERROR(IF(AN50&lt;($B$12-2018),1,IF((AN50-($B$12-2018))&gt;30,(AM$183/(1+'Fixed Data'!$E$10)),(1/(1+'Fixed Data'!$E$9)^(AN50-($B$12-2018))))),0)</f>
        <v>0</v>
      </c>
      <c r="AO183" s="95">
        <f>IFERROR(IF(AO50&lt;($B$12-2018),1,IF((AO50-($B$12-2018))&gt;30,(AN$183/(1+'Fixed Data'!$E$10)),(1/(1+'Fixed Data'!$E$9)^(AO50-($B$12-2018))))),0)</f>
        <v>0</v>
      </c>
      <c r="AP183" s="95">
        <f>IFERROR(IF(AP50&lt;($B$12-2018),1,IF((AP50-($B$12-2018))&gt;30,(AO$183/(1+'Fixed Data'!$E$10)),(1/(1+'Fixed Data'!$E$9)^(AP50-($B$12-2018))))),0)</f>
        <v>0</v>
      </c>
      <c r="AQ183" s="95">
        <f>IFERROR(IF(AQ50&lt;($B$12-2018),1,IF((AQ50-($B$12-2018))&gt;30,(AP$183/(1+'Fixed Data'!$E$10)),(1/(1+'Fixed Data'!$E$9)^(AQ50-($B$12-2018))))),0)</f>
        <v>0</v>
      </c>
      <c r="AR183" s="95">
        <f>IFERROR(IF(AR50&lt;($B$12-2018),1,IF((AR50-($B$12-2018))&gt;30,(AQ$183/(1+'Fixed Data'!$E$10)),(1/(1+'Fixed Data'!$E$9)^(AR50-($B$12-2018))))),0)</f>
        <v>0</v>
      </c>
      <c r="AS183" s="95">
        <f>IFERROR(IF(AS50&lt;($B$12-2018),1,IF((AS50-($B$12-2018))&gt;30,(AR$183/(1+'Fixed Data'!$E$10)),(1/(1+'Fixed Data'!$E$9)^(AS50-($B$12-2018))))),0)</f>
        <v>0</v>
      </c>
      <c r="AT183" s="95">
        <f>IFERROR(IF(AT50&lt;($B$12-2018),1,IF((AT50-($B$12-2018))&gt;30,(AS$183/(1+'Fixed Data'!$E$10)),(1/(1+'Fixed Data'!$E$9)^(AT50-($B$12-2018))))),0)</f>
        <v>0</v>
      </c>
      <c r="AU183" s="95">
        <f>IFERROR(IF(AU50&lt;($B$12-2018),1,IF((AU50-($B$12-2018))&gt;30,(AT$183/(1+'Fixed Data'!$E$10)),(1/(1+'Fixed Data'!$E$9)^(AU50-($B$12-2018))))),0)</f>
        <v>0</v>
      </c>
      <c r="AV183" s="95">
        <f>IFERROR(IF(AV50&lt;($B$12-2018),1,IF((AV50-($B$12-2018))&gt;30,(AU$183/(1+'Fixed Data'!$E$10)),(1/(1+'Fixed Data'!$E$9)^(AV50-($B$12-2018))))),0)</f>
        <v>0</v>
      </c>
      <c r="AW183" s="95">
        <f>IFERROR(IF(AW50&lt;($B$12-2018),1,IF((AW50-($B$12-2018))&gt;30,(AV$183/(1+'Fixed Data'!$E$10)),(1/(1+'Fixed Data'!$E$9)^(AW50-($B$12-2018))))),0)</f>
        <v>0</v>
      </c>
      <c r="AX183" s="95">
        <f>IFERROR(IF(AX50&lt;($B$12-2018),1,IF((AX50-($B$12-2018))&gt;30,(AW$183/(1+'Fixed Data'!$E$10)),(1/(1+'Fixed Data'!$E$9)^(AX50-($B$12-2018))))),0)</f>
        <v>0</v>
      </c>
      <c r="AY183" s="95">
        <f>IFERROR(IF(AY50&lt;($B$12-2018),1,IF((AY50-($B$12-2018))&gt;30,(AX$183/(1+'Fixed Data'!$E$10)),(1/(1+'Fixed Data'!$E$9)^(AY50-($B$12-2018))))),0)</f>
        <v>0</v>
      </c>
      <c r="AZ183" s="95">
        <f>IFERROR(IF(AZ50&lt;($B$12-2018),1,IF((AZ50-($B$12-2018))&gt;30,(AY$183/(1+'Fixed Data'!$E$10)),(1/(1+'Fixed Data'!$E$9)^(AZ50-($B$12-2018))))),0)</f>
        <v>0</v>
      </c>
      <c r="BA183" s="95">
        <f>IFERROR(IF(BA50&lt;($B$12-2018),1,IF((BA50-($B$12-2018))&gt;30,(AZ$183/(1+'Fixed Data'!$E$10)),(1/(1+'Fixed Data'!$E$9)^(BA50-($B$12-2018))))),0)</f>
        <v>0</v>
      </c>
      <c r="BB183" s="95">
        <f>IFERROR(IF(BB50&lt;($B$12-2018),1,IF((BB50-($B$12-2018))&gt;30,(BA$183/(1+'Fixed Data'!$E$10)),(1/(1+'Fixed Data'!$E$9)^(BB50-($B$12-2018))))),0)</f>
        <v>0</v>
      </c>
      <c r="BC183" s="95">
        <f>IFERROR(IF(BC50&lt;($B$12-2018),1,IF((BC50-($B$12-2018))&gt;30,(BB$183/(1+'Fixed Data'!$E$10)),(1/(1+'Fixed Data'!$E$9)^(BC50-($B$12-2018))))),0)</f>
        <v>0</v>
      </c>
      <c r="BD183" s="95">
        <f>IFERROR(IF(BD50&lt;($B$12-2018),1,IF((BD50-($B$12-2018))&gt;30,(BC$183/(1+'Fixed Data'!$E$10)),(1/(1+'Fixed Data'!$E$9)^(BD50-($B$12-2018))))),0)</f>
        <v>0</v>
      </c>
      <c r="BE183" s="95">
        <f>IFERROR(IF(BE50&lt;($B$12-2018),1,IF((BE50-($B$12-2018))&gt;30,(BD$183/(1+'Fixed Data'!$E$10)),(1/(1+'Fixed Data'!$E$9)^(BE50-($B$12-2018))))),0)</f>
        <v>0</v>
      </c>
      <c r="BF183" s="95">
        <f>IFERROR(IF(BF50&lt;($B$12-2018),1,IF((BF50-($B$12-2018))&gt;30,(BE$183/(1+'Fixed Data'!$E$10)),(1/(1+'Fixed Data'!$E$9)^(BF50-($B$12-2018))))),0)</f>
        <v>0</v>
      </c>
      <c r="BG183" s="95">
        <f>IF(BG50&lt;$B$12,1,IF((BG50-$B$12)&gt;30,(1/(1+'Fixed Data'!$E$10)^(BG50-$B$12)),(1/(1+'Fixed Data'!$E$9)^(BG50-$B$12))))</f>
        <v>0.49527826052590979</v>
      </c>
      <c r="BH183" s="95">
        <f>IF(BH50&lt;$B$12,1,IF((BH50-$B$12)&gt;30,(1/(1+'Fixed Data'!$E$10)^(BH50-$B$12)),(1/(1+'Fixed Data'!$E$9)^(BH50-$B$12))))</f>
        <v>0.4889912304205033</v>
      </c>
      <c r="BI183" s="95">
        <f>IF(BI50&lt;$B$12,1,IF((BI50-$B$12)&gt;30,(1/(1+'Fixed Data'!$E$10)^(BI50-$B$12)),(1/(1+'Fixed Data'!$E$9)^(BI50-$B$12))))</f>
        <v>0.48278400746735167</v>
      </c>
      <c r="BJ183" s="95">
        <f>IF(BJ50&lt;$B$12,1,IF((BJ50-$B$12)&gt;30,(1/(1+'Fixed Data'!$E$10)^(BJ50-$B$12)),(1/(1+'Fixed Data'!$E$9)^(BJ50-$B$12))))</f>
        <v>0.47665557859964197</v>
      </c>
      <c r="BK183" s="95">
        <f>IF(BK50&lt;$B$12,1,IF((BK50-$B$12)&gt;30,(1/(1+'Fixed Data'!$E$10)^(BK50-$B$12)),(1/(1+'Fixed Data'!$E$9)^(BK50-$B$12))))</f>
        <v>0.47060494361036581</v>
      </c>
      <c r="BL183" s="95">
        <f>IF(BL50&lt;$B$12,1,IF((BL50-$B$12)&gt;30,(1/(1+'Fixed Data'!$E$10)^(BL50-$B$12)),(1/(1+'Fixed Data'!$E$9)^(BL50-$B$12))))</f>
        <v>0.46463111498907766</v>
      </c>
      <c r="BM183" s="95">
        <f>IF(BM50&lt;$B$12,1,IF((BM50-$B$12)&gt;30,(1/(1+'Fixed Data'!$E$10)^(BM50-$B$12)),(1/(1+'Fixed Data'!$E$9)^(BM50-$B$12))))</f>
        <v>0.45873311776072556</v>
      </c>
      <c r="BN183" s="95">
        <f>IF(BN50&lt;$B$12,1,IF((BN50-$B$12)&gt;30,(1/(1+'Fixed Data'!$E$10)^(BN50-$B$12)),(1/(1+'Fixed Data'!$E$9)^(BN50-$B$12))))</f>
        <v>0.45290998932652737</v>
      </c>
      <c r="BO183" s="95">
        <f>IF(BO50&lt;$B$12,1,IF((BO50-$B$12)&gt;30,(1/(1+'Fixed Data'!$E$10)^(BO50-$B$12)),(1/(1+'Fixed Data'!$E$9)^(BO50-$B$12))))</f>
        <v>0.44716077930686754</v>
      </c>
      <c r="BP183" s="95">
        <f>IF(BP50&lt;$B$12,1,IF((BP50-$B$12)&gt;30,(1/(1+'Fixed Data'!$E$10)^(BP50-$B$12)),(1/(1+'Fixed Data'!$E$9)^(BP50-$B$12))))</f>
        <v>0.44148454938618797</v>
      </c>
      <c r="BQ183" s="95">
        <f>IF(BQ50&lt;$B$12,1,IF((BQ50-$B$12)&gt;30,(1/(1+'Fixed Data'!$E$10)^(BQ50-$B$12)),(1/(1+'Fixed Data'!$E$9)^(BQ50-$B$12))))</f>
        <v>0.43588037315984701</v>
      </c>
      <c r="BR183" s="95">
        <f>IF(BR50&lt;$B$12,1,IF((BR50-$B$12)&gt;30,(1/(1+'Fixed Data'!$E$10)^(BR50-$B$12)),(1/(1+'Fixed Data'!$E$9)^(BR50-$B$12))))</f>
        <v>0.4303473359829238</v>
      </c>
      <c r="BS183" s="95">
        <f>IF(BS50&lt;$B$12,1,IF((BS50-$B$12)&gt;30,(1/(1+'Fixed Data'!$E$10)^(BS50-$B$12)),(1/(1+'Fixed Data'!$E$9)^(BS50-$B$12))))</f>
        <v>0.42488453482094024</v>
      </c>
      <c r="BT183" s="95">
        <f>IF(BT50&lt;$B$12,1,IF((BT50-$B$12)&gt;30,(1/(1+'Fixed Data'!$E$10)^(BT50-$B$12)),(1/(1+'Fixed Data'!$E$9)^(BT50-$B$12))))</f>
        <v>0.41949107810247982</v>
      </c>
      <c r="BU183" s="95">
        <f>IF(BU50&lt;$B$12,1,IF((BU50-$B$12)&gt;30,(1/(1+'Fixed Data'!$E$10)^(BU50-$B$12)),(1/(1+'Fixed Data'!$E$9)^(BU50-$B$12))))</f>
        <v>0.4141660855736754</v>
      </c>
      <c r="BV183" s="95">
        <f>IF(BV50&lt;$B$12,1,IF((BV50-$B$12)&gt;30,(1/(1+'Fixed Data'!$E$10)^(BV50-$B$12)),(1/(1+'Fixed Data'!$E$9)^(BV50-$B$12))))</f>
        <v>0.40890868815454551</v>
      </c>
      <c r="BW183" s="95">
        <f>IF(BW50&lt;$B$12,1,IF((BW50-$B$12)&gt;30,(1/(1+'Fixed Data'!$E$10)^(BW50-$B$12)),(1/(1+'Fixed Data'!$E$9)^(BW50-$B$12))))</f>
        <v>0.40371802779715354</v>
      </c>
      <c r="BX183" s="95">
        <f>IF(BX50&lt;$B$12,1,IF((BX50-$B$12)&gt;30,(1/(1+'Fixed Data'!$E$10)^(BX50-$B$12)),(1/(1+'Fixed Data'!$E$9)^(BX50-$B$12))))</f>
        <v>0.39859325734556772</v>
      </c>
      <c r="BY183" s="95">
        <f>IF(BY50&lt;$B$12,1,IF((BY50-$B$12)&gt;30,(1/(1+'Fixed Data'!$E$10)^(BY50-$B$12)),(1/(1+'Fixed Data'!$E$9)^(BY50-$B$12))))</f>
        <v>0.39353354039759858</v>
      </c>
      <c r="BZ183" s="95">
        <f>IF(BZ50&lt;$B$12,1,IF((BZ50-$B$12)&gt;30,(1/(1+'Fixed Data'!$E$10)^(BZ50-$B$12)),(1/(1+'Fixed Data'!$E$9)^(BZ50-$B$12))))</f>
        <v>0.38853805116829199</v>
      </c>
      <c r="CA183" s="95">
        <f>IF(CA50&lt;$B$12,1,IF((CA50-$B$12)&gt;30,(1/(1+'Fixed Data'!$E$10)^(CA50-$B$12)),(1/(1+'Fixed Data'!$E$9)^(CA50-$B$12))))</f>
        <v>0.38360597435515426</v>
      </c>
      <c r="CB183" s="95">
        <f>IF(CB50&lt;$B$12,1,IF((CB50-$B$12)&gt;30,(1/(1+'Fixed Data'!$E$10)^(CB50-$B$12)),(1/(1+'Fixed Data'!$E$9)^(CB50-$B$12))))</f>
        <v>0.37873650500508882</v>
      </c>
      <c r="CC183" s="95">
        <f>IF(CC50&lt;$B$12,1,IF((CC50-$B$12)&gt;30,(1/(1+'Fixed Data'!$E$10)^(CC50-$B$12)),(1/(1+'Fixed Data'!$E$9)^(CC50-$B$12))))</f>
        <v>0.37392884838302143</v>
      </c>
      <c r="CD183" s="95">
        <f>IF(CD50&lt;$B$12,1,IF((CD50-$B$12)&gt;30,(1/(1+'Fixed Data'!$E$10)^(CD50-$B$12)),(1/(1+'Fixed Data'!$E$9)^(CD50-$B$12))))</f>
        <v>0.36918221984219324</v>
      </c>
      <c r="CE183" s="95">
        <f>IF(CE50&lt;$B$12,1,IF((CE50-$B$12)&gt;30,(1/(1+'Fixed Data'!$E$10)^(CE50-$B$12)),(1/(1+'Fixed Data'!$E$9)^(CE50-$B$12))))</f>
        <v>0.36449584469610052</v>
      </c>
      <c r="CF183" s="95">
        <f>IF(CF50&lt;$B$12,1,IF((CF50-$B$12)&gt;30,(1/(1+'Fixed Data'!$E$10)^(CF50-$B$12)),(1/(1+'Fixed Data'!$E$9)^(CF50-$B$12))))</f>
        <v>0.35986895809205977</v>
      </c>
      <c r="CG183" s="95">
        <f>IF(CG50&lt;$B$12,1,IF((CG50-$B$12)&gt;30,(1/(1+'Fixed Data'!$E$10)^(CG50-$B$12)),(1/(1+'Fixed Data'!$E$9)^(CG50-$B$12))))</f>
        <v>0.35530080488637772</v>
      </c>
      <c r="CH183" s="95">
        <f>IF(CH50&lt;$B$12,1,IF((CH50-$B$12)&gt;30,(1/(1+'Fixed Data'!$E$10)^(CH50-$B$12)),(1/(1+'Fixed Data'!$E$9)^(CH50-$B$12))))</f>
        <v>0.3507906395211064</v>
      </c>
    </row>
    <row r="184" spans="1:86">
      <c r="B184" s="18" t="s">
        <v>551</v>
      </c>
      <c r="C184" s="11"/>
      <c r="D184" s="6" t="s">
        <v>396</v>
      </c>
      <c r="E184" s="52">
        <f t="shared" ref="E184:BP185" si="33">E180*E182</f>
        <v>0</v>
      </c>
      <c r="F184" s="52">
        <f t="shared" si="33"/>
        <v>0</v>
      </c>
      <c r="G184" s="52">
        <f t="shared" si="33"/>
        <v>0</v>
      </c>
      <c r="H184" s="52">
        <f t="shared" si="33"/>
        <v>0</v>
      </c>
      <c r="I184" s="52">
        <f t="shared" si="33"/>
        <v>0</v>
      </c>
      <c r="J184" s="52">
        <f t="shared" si="33"/>
        <v>0</v>
      </c>
      <c r="K184" s="52">
        <f t="shared" si="33"/>
        <v>0</v>
      </c>
      <c r="L184" s="52">
        <f t="shared" si="33"/>
        <v>0</v>
      </c>
      <c r="M184" s="52">
        <f t="shared" si="33"/>
        <v>0</v>
      </c>
      <c r="N184" s="52">
        <f t="shared" si="33"/>
        <v>0</v>
      </c>
      <c r="O184" s="52">
        <f t="shared" si="33"/>
        <v>0</v>
      </c>
      <c r="P184" s="52">
        <f t="shared" si="33"/>
        <v>0</v>
      </c>
      <c r="Q184" s="52">
        <f t="shared" si="33"/>
        <v>0</v>
      </c>
      <c r="R184" s="52">
        <f t="shared" si="33"/>
        <v>0</v>
      </c>
      <c r="S184" s="52">
        <f t="shared" si="33"/>
        <v>0</v>
      </c>
      <c r="T184" s="52">
        <f t="shared" si="33"/>
        <v>0</v>
      </c>
      <c r="U184" s="52">
        <f t="shared" si="33"/>
        <v>0</v>
      </c>
      <c r="V184" s="52">
        <f t="shared" si="33"/>
        <v>0</v>
      </c>
      <c r="W184" s="52">
        <f t="shared" si="33"/>
        <v>0</v>
      </c>
      <c r="X184" s="52">
        <f t="shared" si="33"/>
        <v>0</v>
      </c>
      <c r="Y184" s="52">
        <f t="shared" si="33"/>
        <v>0</v>
      </c>
      <c r="Z184" s="52">
        <f t="shared" si="33"/>
        <v>0</v>
      </c>
      <c r="AA184" s="52">
        <f t="shared" si="33"/>
        <v>0</v>
      </c>
      <c r="AB184" s="52">
        <f t="shared" si="33"/>
        <v>0</v>
      </c>
      <c r="AC184" s="52">
        <f t="shared" si="33"/>
        <v>0</v>
      </c>
      <c r="AD184" s="52">
        <f t="shared" si="33"/>
        <v>0</v>
      </c>
      <c r="AE184" s="52">
        <f t="shared" si="33"/>
        <v>0</v>
      </c>
      <c r="AF184" s="52">
        <f t="shared" si="33"/>
        <v>0</v>
      </c>
      <c r="AG184" s="52">
        <f t="shared" si="33"/>
        <v>0</v>
      </c>
      <c r="AH184" s="52">
        <f t="shared" si="33"/>
        <v>0</v>
      </c>
      <c r="AI184" s="52">
        <f t="shared" si="33"/>
        <v>0</v>
      </c>
      <c r="AJ184" s="52">
        <f t="shared" si="33"/>
        <v>0</v>
      </c>
      <c r="AK184" s="52">
        <f t="shared" si="33"/>
        <v>0</v>
      </c>
      <c r="AL184" s="52">
        <f t="shared" si="33"/>
        <v>0</v>
      </c>
      <c r="AM184" s="52">
        <f t="shared" si="33"/>
        <v>0</v>
      </c>
      <c r="AN184" s="52">
        <f t="shared" si="33"/>
        <v>0</v>
      </c>
      <c r="AO184" s="52">
        <f t="shared" si="33"/>
        <v>0</v>
      </c>
      <c r="AP184" s="52">
        <f t="shared" si="33"/>
        <v>0</v>
      </c>
      <c r="AQ184" s="52">
        <f t="shared" si="33"/>
        <v>0</v>
      </c>
      <c r="AR184" s="52">
        <f t="shared" si="33"/>
        <v>0</v>
      </c>
      <c r="AS184" s="52">
        <f t="shared" si="33"/>
        <v>0</v>
      </c>
      <c r="AT184" s="52">
        <f t="shared" si="33"/>
        <v>0</v>
      </c>
      <c r="AU184" s="52">
        <f t="shared" si="33"/>
        <v>0</v>
      </c>
      <c r="AV184" s="52">
        <f t="shared" si="33"/>
        <v>0</v>
      </c>
      <c r="AW184" s="52">
        <f t="shared" si="33"/>
        <v>0</v>
      </c>
      <c r="AX184" s="52">
        <f t="shared" si="33"/>
        <v>0</v>
      </c>
      <c r="AY184" s="52">
        <f t="shared" si="33"/>
        <v>0</v>
      </c>
      <c r="AZ184" s="52">
        <f t="shared" si="33"/>
        <v>0</v>
      </c>
      <c r="BA184" s="52">
        <f t="shared" si="33"/>
        <v>0</v>
      </c>
      <c r="BB184" s="52">
        <f t="shared" si="33"/>
        <v>0</v>
      </c>
      <c r="BC184" s="52">
        <f t="shared" si="33"/>
        <v>0</v>
      </c>
      <c r="BD184" s="52">
        <f t="shared" si="33"/>
        <v>0</v>
      </c>
      <c r="BE184" s="52">
        <f t="shared" si="33"/>
        <v>0</v>
      </c>
      <c r="BF184" s="52">
        <f t="shared" si="33"/>
        <v>0</v>
      </c>
      <c r="BG184" s="52">
        <f t="shared" si="33"/>
        <v>0</v>
      </c>
      <c r="BH184" s="52">
        <f t="shared" si="33"/>
        <v>0</v>
      </c>
      <c r="BI184" s="52">
        <f t="shared" si="33"/>
        <v>0</v>
      </c>
      <c r="BJ184" s="52">
        <f t="shared" si="33"/>
        <v>0</v>
      </c>
      <c r="BK184" s="52">
        <f t="shared" si="33"/>
        <v>0</v>
      </c>
      <c r="BL184" s="52">
        <f t="shared" si="33"/>
        <v>0</v>
      </c>
      <c r="BM184" s="52">
        <f t="shared" si="33"/>
        <v>0</v>
      </c>
      <c r="BN184" s="52">
        <f t="shared" si="33"/>
        <v>0</v>
      </c>
      <c r="BO184" s="52">
        <f t="shared" si="33"/>
        <v>0</v>
      </c>
      <c r="BP184" s="52">
        <f t="shared" si="33"/>
        <v>0</v>
      </c>
      <c r="BQ184" s="52">
        <f t="shared" ref="BQ184:CH185" si="34">BQ180*BQ182</f>
        <v>0</v>
      </c>
      <c r="BR184" s="52">
        <f t="shared" si="34"/>
        <v>0</v>
      </c>
      <c r="BS184" s="52">
        <f t="shared" si="34"/>
        <v>0</v>
      </c>
      <c r="BT184" s="52">
        <f t="shared" si="34"/>
        <v>0</v>
      </c>
      <c r="BU184" s="52">
        <f t="shared" si="34"/>
        <v>0</v>
      </c>
      <c r="BV184" s="52">
        <f t="shared" si="34"/>
        <v>0</v>
      </c>
      <c r="BW184" s="52">
        <f t="shared" si="34"/>
        <v>0</v>
      </c>
      <c r="BX184" s="52">
        <f t="shared" si="34"/>
        <v>0</v>
      </c>
      <c r="BY184" s="52">
        <f t="shared" si="34"/>
        <v>0</v>
      </c>
      <c r="BZ184" s="52">
        <f t="shared" si="34"/>
        <v>0</v>
      </c>
      <c r="CA184" s="52">
        <f t="shared" si="34"/>
        <v>0</v>
      </c>
      <c r="CB184" s="52">
        <f t="shared" si="34"/>
        <v>0</v>
      </c>
      <c r="CC184" s="52">
        <f t="shared" si="34"/>
        <v>0</v>
      </c>
      <c r="CD184" s="52">
        <f t="shared" si="34"/>
        <v>0</v>
      </c>
      <c r="CE184" s="52">
        <f t="shared" si="34"/>
        <v>0</v>
      </c>
      <c r="CF184" s="52">
        <f t="shared" si="34"/>
        <v>0</v>
      </c>
      <c r="CG184" s="52">
        <f t="shared" si="34"/>
        <v>0</v>
      </c>
      <c r="CH184" s="52">
        <f t="shared" si="34"/>
        <v>0</v>
      </c>
    </row>
    <row r="185" spans="1:86">
      <c r="B185" s="18" t="s">
        <v>552</v>
      </c>
      <c r="C185" s="11"/>
      <c r="D185" s="6" t="s">
        <v>396</v>
      </c>
      <c r="E185" s="52">
        <f t="shared" si="33"/>
        <v>0</v>
      </c>
      <c r="F185" s="52">
        <f t="shared" si="33"/>
        <v>0</v>
      </c>
      <c r="G185" s="52">
        <f t="shared" si="33"/>
        <v>0</v>
      </c>
      <c r="H185" s="52">
        <f t="shared" si="33"/>
        <v>0</v>
      </c>
      <c r="I185" s="52">
        <f t="shared" si="33"/>
        <v>0</v>
      </c>
      <c r="J185" s="52">
        <f t="shared" si="33"/>
        <v>0</v>
      </c>
      <c r="K185" s="52">
        <f t="shared" si="33"/>
        <v>0</v>
      </c>
      <c r="L185" s="52">
        <f t="shared" si="33"/>
        <v>0</v>
      </c>
      <c r="M185" s="52">
        <f t="shared" si="33"/>
        <v>0</v>
      </c>
      <c r="N185" s="52">
        <f t="shared" si="33"/>
        <v>0</v>
      </c>
      <c r="O185" s="52">
        <f t="shared" si="33"/>
        <v>0</v>
      </c>
      <c r="P185" s="52">
        <f t="shared" si="33"/>
        <v>0</v>
      </c>
      <c r="Q185" s="52">
        <f t="shared" si="33"/>
        <v>0</v>
      </c>
      <c r="R185" s="52">
        <f t="shared" si="33"/>
        <v>0</v>
      </c>
      <c r="S185" s="52">
        <f t="shared" si="33"/>
        <v>0</v>
      </c>
      <c r="T185" s="52">
        <f t="shared" si="33"/>
        <v>0</v>
      </c>
      <c r="U185" s="52">
        <f t="shared" si="33"/>
        <v>0</v>
      </c>
      <c r="V185" s="52">
        <f t="shared" si="33"/>
        <v>0</v>
      </c>
      <c r="W185" s="52">
        <f t="shared" si="33"/>
        <v>0</v>
      </c>
      <c r="X185" s="52">
        <f t="shared" si="33"/>
        <v>0</v>
      </c>
      <c r="Y185" s="52">
        <f t="shared" si="33"/>
        <v>0</v>
      </c>
      <c r="Z185" s="52">
        <f t="shared" si="33"/>
        <v>0</v>
      </c>
      <c r="AA185" s="52">
        <f t="shared" si="33"/>
        <v>0</v>
      </c>
      <c r="AB185" s="52">
        <f t="shared" si="33"/>
        <v>0</v>
      </c>
      <c r="AC185" s="52">
        <f t="shared" si="33"/>
        <v>0</v>
      </c>
      <c r="AD185" s="52">
        <f t="shared" si="33"/>
        <v>0</v>
      </c>
      <c r="AE185" s="52">
        <f t="shared" si="33"/>
        <v>0</v>
      </c>
      <c r="AF185" s="52">
        <f t="shared" si="33"/>
        <v>0</v>
      </c>
      <c r="AG185" s="52">
        <f t="shared" si="33"/>
        <v>0</v>
      </c>
      <c r="AH185" s="52">
        <f t="shared" si="33"/>
        <v>0</v>
      </c>
      <c r="AI185" s="52">
        <f t="shared" si="33"/>
        <v>0</v>
      </c>
      <c r="AJ185" s="52">
        <f t="shared" si="33"/>
        <v>0</v>
      </c>
      <c r="AK185" s="52">
        <f t="shared" si="33"/>
        <v>0</v>
      </c>
      <c r="AL185" s="52">
        <f t="shared" si="33"/>
        <v>0</v>
      </c>
      <c r="AM185" s="52">
        <f t="shared" si="33"/>
        <v>0</v>
      </c>
      <c r="AN185" s="52">
        <f t="shared" si="33"/>
        <v>0</v>
      </c>
      <c r="AO185" s="52">
        <f t="shared" si="33"/>
        <v>0</v>
      </c>
      <c r="AP185" s="52">
        <f t="shared" si="33"/>
        <v>0</v>
      </c>
      <c r="AQ185" s="52">
        <f t="shared" si="33"/>
        <v>0</v>
      </c>
      <c r="AR185" s="52">
        <f t="shared" si="33"/>
        <v>0</v>
      </c>
      <c r="AS185" s="52">
        <f t="shared" si="33"/>
        <v>0</v>
      </c>
      <c r="AT185" s="52">
        <f t="shared" si="33"/>
        <v>0</v>
      </c>
      <c r="AU185" s="52">
        <f t="shared" si="33"/>
        <v>0</v>
      </c>
      <c r="AV185" s="52">
        <f t="shared" si="33"/>
        <v>0</v>
      </c>
      <c r="AW185" s="52">
        <f t="shared" si="33"/>
        <v>0</v>
      </c>
      <c r="AX185" s="52">
        <f t="shared" si="33"/>
        <v>0</v>
      </c>
      <c r="AY185" s="52">
        <f t="shared" si="33"/>
        <v>0</v>
      </c>
      <c r="AZ185" s="52">
        <f t="shared" si="33"/>
        <v>0</v>
      </c>
      <c r="BA185" s="52">
        <f t="shared" si="33"/>
        <v>0</v>
      </c>
      <c r="BB185" s="52">
        <f t="shared" si="33"/>
        <v>0</v>
      </c>
      <c r="BC185" s="52">
        <f t="shared" si="33"/>
        <v>0</v>
      </c>
      <c r="BD185" s="52">
        <f t="shared" si="33"/>
        <v>0</v>
      </c>
      <c r="BE185" s="52">
        <f t="shared" si="33"/>
        <v>0</v>
      </c>
      <c r="BF185" s="52">
        <f t="shared" si="33"/>
        <v>0</v>
      </c>
      <c r="BG185" s="52">
        <f t="shared" si="33"/>
        <v>0</v>
      </c>
      <c r="BH185" s="52">
        <f t="shared" si="33"/>
        <v>0</v>
      </c>
      <c r="BI185" s="52">
        <f t="shared" si="33"/>
        <v>0</v>
      </c>
      <c r="BJ185" s="52">
        <f t="shared" si="33"/>
        <v>0</v>
      </c>
      <c r="BK185" s="52">
        <f t="shared" si="33"/>
        <v>0</v>
      </c>
      <c r="BL185" s="52">
        <f t="shared" si="33"/>
        <v>0</v>
      </c>
      <c r="BM185" s="52">
        <f t="shared" si="33"/>
        <v>0</v>
      </c>
      <c r="BN185" s="52">
        <f t="shared" si="33"/>
        <v>0</v>
      </c>
      <c r="BO185" s="52">
        <f t="shared" si="33"/>
        <v>0</v>
      </c>
      <c r="BP185" s="52">
        <f t="shared" si="33"/>
        <v>0</v>
      </c>
      <c r="BQ185" s="52">
        <f t="shared" si="34"/>
        <v>0</v>
      </c>
      <c r="BR185" s="52">
        <f t="shared" si="34"/>
        <v>0</v>
      </c>
      <c r="BS185" s="52">
        <f t="shared" si="34"/>
        <v>0</v>
      </c>
      <c r="BT185" s="52">
        <f t="shared" si="34"/>
        <v>0</v>
      </c>
      <c r="BU185" s="52">
        <f t="shared" si="34"/>
        <v>0</v>
      </c>
      <c r="BV185" s="52">
        <f t="shared" si="34"/>
        <v>0</v>
      </c>
      <c r="BW185" s="52">
        <f t="shared" si="34"/>
        <v>0</v>
      </c>
      <c r="BX185" s="52">
        <f t="shared" si="34"/>
        <v>0</v>
      </c>
      <c r="BY185" s="52">
        <f t="shared" si="34"/>
        <v>0</v>
      </c>
      <c r="BZ185" s="52">
        <f t="shared" si="34"/>
        <v>0</v>
      </c>
      <c r="CA185" s="52">
        <f t="shared" si="34"/>
        <v>0</v>
      </c>
      <c r="CB185" s="52">
        <f t="shared" si="34"/>
        <v>0</v>
      </c>
      <c r="CC185" s="52">
        <f t="shared" si="34"/>
        <v>0</v>
      </c>
      <c r="CD185" s="52">
        <f t="shared" si="34"/>
        <v>0</v>
      </c>
      <c r="CE185" s="52">
        <f t="shared" si="34"/>
        <v>0</v>
      </c>
      <c r="CF185" s="52">
        <f t="shared" si="34"/>
        <v>0</v>
      </c>
      <c r="CG185" s="52">
        <f t="shared" si="34"/>
        <v>0</v>
      </c>
      <c r="CH185" s="52">
        <f t="shared" si="34"/>
        <v>0</v>
      </c>
    </row>
    <row r="186" spans="1:86" ht="13.5" thickBot="1">
      <c r="A186" s="16"/>
      <c r="B186" s="20" t="s">
        <v>553</v>
      </c>
      <c r="C186" s="20"/>
      <c r="D186" s="10" t="s">
        <v>396</v>
      </c>
      <c r="E186" s="80">
        <f>+E184+E185</f>
        <v>0</v>
      </c>
      <c r="F186" s="80">
        <f>E186+F184+F185</f>
        <v>0</v>
      </c>
      <c r="G186" s="80">
        <f t="shared" ref="G186:BR186" si="35">F186+G184+G185</f>
        <v>0</v>
      </c>
      <c r="H186" s="80">
        <f t="shared" si="35"/>
        <v>0</v>
      </c>
      <c r="I186" s="80">
        <f t="shared" si="35"/>
        <v>0</v>
      </c>
      <c r="J186" s="80">
        <f t="shared" si="35"/>
        <v>0</v>
      </c>
      <c r="K186" s="80">
        <f t="shared" si="35"/>
        <v>0</v>
      </c>
      <c r="L186" s="80">
        <f t="shared" si="35"/>
        <v>0</v>
      </c>
      <c r="M186" s="80">
        <f t="shared" si="35"/>
        <v>0</v>
      </c>
      <c r="N186" s="80">
        <f t="shared" si="35"/>
        <v>0</v>
      </c>
      <c r="O186" s="80">
        <f t="shared" si="35"/>
        <v>0</v>
      </c>
      <c r="P186" s="80">
        <f t="shared" si="35"/>
        <v>0</v>
      </c>
      <c r="Q186" s="80">
        <f t="shared" si="35"/>
        <v>0</v>
      </c>
      <c r="R186" s="80">
        <f t="shared" si="35"/>
        <v>0</v>
      </c>
      <c r="S186" s="80">
        <f t="shared" si="35"/>
        <v>0</v>
      </c>
      <c r="T186" s="80">
        <f t="shared" si="35"/>
        <v>0</v>
      </c>
      <c r="U186" s="80">
        <f t="shared" si="35"/>
        <v>0</v>
      </c>
      <c r="V186" s="80">
        <f t="shared" si="35"/>
        <v>0</v>
      </c>
      <c r="W186" s="80">
        <f t="shared" si="35"/>
        <v>0</v>
      </c>
      <c r="X186" s="80">
        <f t="shared" si="35"/>
        <v>0</v>
      </c>
      <c r="Y186" s="80">
        <f t="shared" si="35"/>
        <v>0</v>
      </c>
      <c r="Z186" s="80">
        <f t="shared" si="35"/>
        <v>0</v>
      </c>
      <c r="AA186" s="80">
        <f t="shared" si="35"/>
        <v>0</v>
      </c>
      <c r="AB186" s="80">
        <f t="shared" si="35"/>
        <v>0</v>
      </c>
      <c r="AC186" s="80">
        <f t="shared" si="35"/>
        <v>0</v>
      </c>
      <c r="AD186" s="80">
        <f t="shared" si="35"/>
        <v>0</v>
      </c>
      <c r="AE186" s="80">
        <f t="shared" si="35"/>
        <v>0</v>
      </c>
      <c r="AF186" s="80">
        <f t="shared" si="35"/>
        <v>0</v>
      </c>
      <c r="AG186" s="80">
        <f t="shared" si="35"/>
        <v>0</v>
      </c>
      <c r="AH186" s="80">
        <f t="shared" si="35"/>
        <v>0</v>
      </c>
      <c r="AI186" s="80">
        <f t="shared" si="35"/>
        <v>0</v>
      </c>
      <c r="AJ186" s="80">
        <f t="shared" si="35"/>
        <v>0</v>
      </c>
      <c r="AK186" s="80">
        <f t="shared" si="35"/>
        <v>0</v>
      </c>
      <c r="AL186" s="80">
        <f t="shared" si="35"/>
        <v>0</v>
      </c>
      <c r="AM186" s="80">
        <f t="shared" si="35"/>
        <v>0</v>
      </c>
      <c r="AN186" s="80">
        <f t="shared" si="35"/>
        <v>0</v>
      </c>
      <c r="AO186" s="80">
        <f t="shared" si="35"/>
        <v>0</v>
      </c>
      <c r="AP186" s="80">
        <f t="shared" si="35"/>
        <v>0</v>
      </c>
      <c r="AQ186" s="80">
        <f t="shared" si="35"/>
        <v>0</v>
      </c>
      <c r="AR186" s="80">
        <f t="shared" si="35"/>
        <v>0</v>
      </c>
      <c r="AS186" s="80">
        <f t="shared" si="35"/>
        <v>0</v>
      </c>
      <c r="AT186" s="80">
        <f t="shared" si="35"/>
        <v>0</v>
      </c>
      <c r="AU186" s="80">
        <f t="shared" si="35"/>
        <v>0</v>
      </c>
      <c r="AV186" s="80">
        <f t="shared" si="35"/>
        <v>0</v>
      </c>
      <c r="AW186" s="80">
        <f t="shared" si="35"/>
        <v>0</v>
      </c>
      <c r="AX186" s="80">
        <f t="shared" si="35"/>
        <v>0</v>
      </c>
      <c r="AY186" s="80">
        <f t="shared" si="35"/>
        <v>0</v>
      </c>
      <c r="AZ186" s="80">
        <f t="shared" si="35"/>
        <v>0</v>
      </c>
      <c r="BA186" s="80">
        <f t="shared" si="35"/>
        <v>0</v>
      </c>
      <c r="BB186" s="80">
        <f t="shared" si="35"/>
        <v>0</v>
      </c>
      <c r="BC186" s="80">
        <f t="shared" si="35"/>
        <v>0</v>
      </c>
      <c r="BD186" s="80">
        <f t="shared" si="35"/>
        <v>0</v>
      </c>
      <c r="BE186" s="80">
        <f t="shared" si="35"/>
        <v>0</v>
      </c>
      <c r="BF186" s="80">
        <f t="shared" si="35"/>
        <v>0</v>
      </c>
      <c r="BG186" s="80">
        <f t="shared" si="35"/>
        <v>0</v>
      </c>
      <c r="BH186" s="80">
        <f t="shared" si="35"/>
        <v>0</v>
      </c>
      <c r="BI186" s="80">
        <f t="shared" si="35"/>
        <v>0</v>
      </c>
      <c r="BJ186" s="80">
        <f t="shared" si="35"/>
        <v>0</v>
      </c>
      <c r="BK186" s="80">
        <f t="shared" si="35"/>
        <v>0</v>
      </c>
      <c r="BL186" s="80">
        <f t="shared" si="35"/>
        <v>0</v>
      </c>
      <c r="BM186" s="80">
        <f t="shared" si="35"/>
        <v>0</v>
      </c>
      <c r="BN186" s="80">
        <f t="shared" si="35"/>
        <v>0</v>
      </c>
      <c r="BO186" s="80">
        <f t="shared" si="35"/>
        <v>0</v>
      </c>
      <c r="BP186" s="80">
        <f t="shared" si="35"/>
        <v>0</v>
      </c>
      <c r="BQ186" s="80">
        <f t="shared" si="35"/>
        <v>0</v>
      </c>
      <c r="BR186" s="80">
        <f t="shared" si="35"/>
        <v>0</v>
      </c>
      <c r="BS186" s="80">
        <f t="shared" ref="BS186:CH186" si="36">BR186+BS184+BS185</f>
        <v>0</v>
      </c>
      <c r="BT186" s="80">
        <f t="shared" si="36"/>
        <v>0</v>
      </c>
      <c r="BU186" s="80">
        <f t="shared" si="36"/>
        <v>0</v>
      </c>
      <c r="BV186" s="80">
        <f t="shared" si="36"/>
        <v>0</v>
      </c>
      <c r="BW186" s="80">
        <f t="shared" si="36"/>
        <v>0</v>
      </c>
      <c r="BX186" s="80">
        <f t="shared" si="36"/>
        <v>0</v>
      </c>
      <c r="BY186" s="80">
        <f t="shared" si="36"/>
        <v>0</v>
      </c>
      <c r="BZ186" s="80">
        <f t="shared" si="36"/>
        <v>0</v>
      </c>
      <c r="CA186" s="80">
        <f t="shared" si="36"/>
        <v>0</v>
      </c>
      <c r="CB186" s="80">
        <f t="shared" si="36"/>
        <v>0</v>
      </c>
      <c r="CC186" s="80">
        <f t="shared" si="36"/>
        <v>0</v>
      </c>
      <c r="CD186" s="80">
        <f t="shared" si="36"/>
        <v>0</v>
      </c>
      <c r="CE186" s="80">
        <f t="shared" si="36"/>
        <v>0</v>
      </c>
      <c r="CF186" s="80">
        <f t="shared" si="36"/>
        <v>0</v>
      </c>
      <c r="CG186" s="80">
        <f t="shared" si="36"/>
        <v>0</v>
      </c>
      <c r="CH186" s="80">
        <f t="shared" si="36"/>
        <v>0</v>
      </c>
    </row>
    <row r="187" spans="1:86">
      <c r="B187" s="11"/>
    </row>
    <row r="188" spans="1:86">
      <c r="D188" s="205" t="s">
        <v>554</v>
      </c>
      <c r="E188" s="124" t="s">
        <v>555</v>
      </c>
    </row>
    <row r="191" spans="1:86">
      <c r="A191" s="181" t="s">
        <v>556</v>
      </c>
      <c r="B191" s="182"/>
      <c r="C191" s="13"/>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row>
    <row r="193" spans="1:5">
      <c r="A193" s="12" t="s">
        <v>557</v>
      </c>
    </row>
    <row r="194" spans="1:5">
      <c r="A194" s="289"/>
      <c r="B194" s="290"/>
      <c r="C194" s="290"/>
      <c r="D194" s="290"/>
      <c r="E194" s="291"/>
    </row>
    <row r="195" spans="1:5">
      <c r="A195" s="292"/>
      <c r="B195" s="293"/>
      <c r="C195" s="293"/>
      <c r="D195" s="293"/>
      <c r="E195" s="294"/>
    </row>
    <row r="196" spans="1:5">
      <c r="A196" s="292"/>
      <c r="B196" s="293"/>
      <c r="C196" s="293"/>
      <c r="D196" s="293"/>
      <c r="E196" s="294"/>
    </row>
    <row r="197" spans="1:5">
      <c r="A197" s="292"/>
      <c r="B197" s="293"/>
      <c r="C197" s="293"/>
      <c r="D197" s="293"/>
      <c r="E197" s="294"/>
    </row>
    <row r="198" spans="1:5">
      <c r="A198" s="292"/>
      <c r="B198" s="293"/>
      <c r="C198" s="293"/>
      <c r="D198" s="293"/>
      <c r="E198" s="294"/>
    </row>
    <row r="199" spans="1:5">
      <c r="A199" s="292"/>
      <c r="B199" s="293"/>
      <c r="C199" s="293"/>
      <c r="D199" s="293"/>
      <c r="E199" s="294"/>
    </row>
    <row r="200" spans="1:5">
      <c r="A200" s="292"/>
      <c r="B200" s="293"/>
      <c r="C200" s="293"/>
      <c r="D200" s="293"/>
      <c r="E200" s="294"/>
    </row>
    <row r="201" spans="1:5">
      <c r="A201" s="292"/>
      <c r="B201" s="293"/>
      <c r="C201" s="293"/>
      <c r="D201" s="293"/>
      <c r="E201" s="294"/>
    </row>
    <row r="202" spans="1:5">
      <c r="A202" s="292"/>
      <c r="B202" s="293"/>
      <c r="C202" s="293"/>
      <c r="D202" s="293"/>
      <c r="E202" s="294"/>
    </row>
    <row r="203" spans="1:5">
      <c r="A203" s="292"/>
      <c r="B203" s="293"/>
      <c r="C203" s="293"/>
      <c r="D203" s="293"/>
      <c r="E203" s="294"/>
    </row>
    <row r="204" spans="1:5">
      <c r="A204" s="292"/>
      <c r="B204" s="293"/>
      <c r="C204" s="293"/>
      <c r="D204" s="293"/>
      <c r="E204" s="294"/>
    </row>
    <row r="205" spans="1:5">
      <c r="A205" s="292"/>
      <c r="B205" s="293"/>
      <c r="C205" s="293"/>
      <c r="D205" s="293"/>
      <c r="E205" s="294"/>
    </row>
    <row r="206" spans="1:5">
      <c r="A206" s="292"/>
      <c r="B206" s="293"/>
      <c r="C206" s="293"/>
      <c r="D206" s="293"/>
      <c r="E206" s="294"/>
    </row>
    <row r="207" spans="1:5">
      <c r="A207" s="292"/>
      <c r="B207" s="293"/>
      <c r="C207" s="293"/>
      <c r="D207" s="293"/>
      <c r="E207" s="294"/>
    </row>
    <row r="208" spans="1:5">
      <c r="A208" s="292"/>
      <c r="B208" s="293"/>
      <c r="C208" s="293"/>
      <c r="D208" s="293"/>
      <c r="E208" s="294"/>
    </row>
    <row r="209" spans="1:5">
      <c r="A209" s="292"/>
      <c r="B209" s="293"/>
      <c r="C209" s="293"/>
      <c r="D209" s="293"/>
      <c r="E209" s="294"/>
    </row>
    <row r="210" spans="1:5">
      <c r="A210" s="292"/>
      <c r="B210" s="293"/>
      <c r="C210" s="293"/>
      <c r="D210" s="293"/>
      <c r="E210" s="294"/>
    </row>
    <row r="211" spans="1:5">
      <c r="A211" s="292"/>
      <c r="B211" s="293"/>
      <c r="C211" s="293"/>
      <c r="D211" s="293"/>
      <c r="E211" s="294"/>
    </row>
    <row r="212" spans="1:5">
      <c r="A212" s="292"/>
      <c r="B212" s="293"/>
      <c r="C212" s="293"/>
      <c r="D212" s="293"/>
      <c r="E212" s="294"/>
    </row>
    <row r="213" spans="1:5">
      <c r="A213" s="295"/>
      <c r="B213" s="296"/>
      <c r="C213" s="296"/>
      <c r="D213" s="296"/>
      <c r="E213" s="297"/>
    </row>
    <row r="218" spans="1:5">
      <c r="A218" s="12" t="s">
        <v>558</v>
      </c>
    </row>
    <row r="219" spans="1:5">
      <c r="A219" s="289"/>
      <c r="B219" s="290"/>
      <c r="C219" s="290"/>
      <c r="D219" s="290"/>
      <c r="E219" s="291"/>
    </row>
    <row r="220" spans="1:5">
      <c r="A220" s="292"/>
      <c r="B220" s="293"/>
      <c r="C220" s="293"/>
      <c r="D220" s="293"/>
      <c r="E220" s="294"/>
    </row>
    <row r="221" spans="1:5">
      <c r="A221" s="292"/>
      <c r="B221" s="293"/>
      <c r="C221" s="293"/>
      <c r="D221" s="293"/>
      <c r="E221" s="294"/>
    </row>
    <row r="222" spans="1:5">
      <c r="A222" s="292"/>
      <c r="B222" s="293"/>
      <c r="C222" s="293"/>
      <c r="D222" s="293"/>
      <c r="E222" s="294"/>
    </row>
    <row r="223" spans="1:5">
      <c r="A223" s="292"/>
      <c r="B223" s="293"/>
      <c r="C223" s="293"/>
      <c r="D223" s="293"/>
      <c r="E223" s="294"/>
    </row>
    <row r="224" spans="1:5">
      <c r="A224" s="292"/>
      <c r="B224" s="293"/>
      <c r="C224" s="293"/>
      <c r="D224" s="293"/>
      <c r="E224" s="294"/>
    </row>
    <row r="225" spans="1:5">
      <c r="A225" s="292"/>
      <c r="B225" s="293"/>
      <c r="C225" s="293"/>
      <c r="D225" s="293"/>
      <c r="E225" s="294"/>
    </row>
    <row r="226" spans="1:5">
      <c r="A226" s="292"/>
      <c r="B226" s="293"/>
      <c r="C226" s="293"/>
      <c r="D226" s="293"/>
      <c r="E226" s="294"/>
    </row>
    <row r="227" spans="1:5">
      <c r="A227" s="292"/>
      <c r="B227" s="293"/>
      <c r="C227" s="293"/>
      <c r="D227" s="293"/>
      <c r="E227" s="294"/>
    </row>
    <row r="228" spans="1:5">
      <c r="A228" s="292"/>
      <c r="B228" s="293"/>
      <c r="C228" s="293"/>
      <c r="D228" s="293"/>
      <c r="E228" s="294"/>
    </row>
    <row r="229" spans="1:5">
      <c r="A229" s="292"/>
      <c r="B229" s="293"/>
      <c r="C229" s="293"/>
      <c r="D229" s="293"/>
      <c r="E229" s="294"/>
    </row>
    <row r="230" spans="1:5">
      <c r="A230" s="292"/>
      <c r="B230" s="293"/>
      <c r="C230" s="293"/>
      <c r="D230" s="293"/>
      <c r="E230" s="294"/>
    </row>
    <row r="231" spans="1:5">
      <c r="A231" s="292"/>
      <c r="B231" s="293"/>
      <c r="C231" s="293"/>
      <c r="D231" s="293"/>
      <c r="E231" s="294"/>
    </row>
    <row r="232" spans="1:5">
      <c r="A232" s="292"/>
      <c r="B232" s="293"/>
      <c r="C232" s="293"/>
      <c r="D232" s="293"/>
      <c r="E232" s="294"/>
    </row>
    <row r="233" spans="1:5">
      <c r="A233" s="292"/>
      <c r="B233" s="293"/>
      <c r="C233" s="293"/>
      <c r="D233" s="293"/>
      <c r="E233" s="294"/>
    </row>
    <row r="234" spans="1:5">
      <c r="A234" s="292"/>
      <c r="B234" s="293"/>
      <c r="C234" s="293"/>
      <c r="D234" s="293"/>
      <c r="E234" s="294"/>
    </row>
    <row r="235" spans="1:5">
      <c r="A235" s="292"/>
      <c r="B235" s="293"/>
      <c r="C235" s="293"/>
      <c r="D235" s="293"/>
      <c r="E235" s="294"/>
    </row>
    <row r="236" spans="1:5">
      <c r="A236" s="292"/>
      <c r="B236" s="293"/>
      <c r="C236" s="293"/>
      <c r="D236" s="293"/>
      <c r="E236" s="294"/>
    </row>
    <row r="237" spans="1:5">
      <c r="A237" s="292"/>
      <c r="B237" s="293"/>
      <c r="C237" s="293"/>
      <c r="D237" s="293"/>
      <c r="E237" s="294"/>
    </row>
    <row r="238" spans="1:5">
      <c r="A238" s="295"/>
      <c r="B238" s="296"/>
      <c r="C238" s="296"/>
      <c r="D238" s="296"/>
      <c r="E238" s="297"/>
    </row>
    <row r="243" spans="1:5">
      <c r="A243" s="12" t="s">
        <v>559</v>
      </c>
    </row>
    <row r="244" spans="1:5">
      <c r="A244" s="289"/>
      <c r="B244" s="290"/>
      <c r="C244" s="290"/>
      <c r="D244" s="290"/>
      <c r="E244" s="291"/>
    </row>
    <row r="245" spans="1:5">
      <c r="A245" s="292"/>
      <c r="B245" s="293"/>
      <c r="C245" s="293"/>
      <c r="D245" s="293"/>
      <c r="E245" s="294"/>
    </row>
    <row r="246" spans="1:5">
      <c r="A246" s="292"/>
      <c r="B246" s="293"/>
      <c r="C246" s="293"/>
      <c r="D246" s="293"/>
      <c r="E246" s="294"/>
    </row>
    <row r="247" spans="1:5">
      <c r="A247" s="292"/>
      <c r="B247" s="293"/>
      <c r="C247" s="293"/>
      <c r="D247" s="293"/>
      <c r="E247" s="294"/>
    </row>
    <row r="248" spans="1:5">
      <c r="A248" s="292"/>
      <c r="B248" s="293"/>
      <c r="C248" s="293"/>
      <c r="D248" s="293"/>
      <c r="E248" s="294"/>
    </row>
    <row r="249" spans="1:5">
      <c r="A249" s="292"/>
      <c r="B249" s="293"/>
      <c r="C249" s="293"/>
      <c r="D249" s="293"/>
      <c r="E249" s="294"/>
    </row>
    <row r="250" spans="1:5">
      <c r="A250" s="292"/>
      <c r="B250" s="293"/>
      <c r="C250" s="293"/>
      <c r="D250" s="293"/>
      <c r="E250" s="294"/>
    </row>
    <row r="251" spans="1:5">
      <c r="A251" s="292"/>
      <c r="B251" s="293"/>
      <c r="C251" s="293"/>
      <c r="D251" s="293"/>
      <c r="E251" s="294"/>
    </row>
    <row r="252" spans="1:5">
      <c r="A252" s="292"/>
      <c r="B252" s="293"/>
      <c r="C252" s="293"/>
      <c r="D252" s="293"/>
      <c r="E252" s="294"/>
    </row>
    <row r="253" spans="1:5">
      <c r="A253" s="292"/>
      <c r="B253" s="293"/>
      <c r="C253" s="293"/>
      <c r="D253" s="293"/>
      <c r="E253" s="294"/>
    </row>
    <row r="254" spans="1:5">
      <c r="A254" s="292"/>
      <c r="B254" s="293"/>
      <c r="C254" s="293"/>
      <c r="D254" s="293"/>
      <c r="E254" s="294"/>
    </row>
    <row r="255" spans="1:5">
      <c r="A255" s="292"/>
      <c r="B255" s="293"/>
      <c r="C255" s="293"/>
      <c r="D255" s="293"/>
      <c r="E255" s="294"/>
    </row>
    <row r="256" spans="1:5">
      <c r="A256" s="292"/>
      <c r="B256" s="293"/>
      <c r="C256" s="293"/>
      <c r="D256" s="293"/>
      <c r="E256" s="294"/>
    </row>
    <row r="257" spans="1:5">
      <c r="A257" s="292"/>
      <c r="B257" s="293"/>
      <c r="C257" s="293"/>
      <c r="D257" s="293"/>
      <c r="E257" s="294"/>
    </row>
    <row r="258" spans="1:5">
      <c r="A258" s="292"/>
      <c r="B258" s="293"/>
      <c r="C258" s="293"/>
      <c r="D258" s="293"/>
      <c r="E258" s="294"/>
    </row>
    <row r="259" spans="1:5">
      <c r="A259" s="292"/>
      <c r="B259" s="293"/>
      <c r="C259" s="293"/>
      <c r="D259" s="293"/>
      <c r="E259" s="294"/>
    </row>
    <row r="260" spans="1:5">
      <c r="A260" s="292"/>
      <c r="B260" s="293"/>
      <c r="C260" s="293"/>
      <c r="D260" s="293"/>
      <c r="E260" s="294"/>
    </row>
    <row r="261" spans="1:5">
      <c r="A261" s="292"/>
      <c r="B261" s="293"/>
      <c r="C261" s="293"/>
      <c r="D261" s="293"/>
      <c r="E261" s="294"/>
    </row>
    <row r="262" spans="1:5">
      <c r="A262" s="292"/>
      <c r="B262" s="293"/>
      <c r="C262" s="293"/>
      <c r="D262" s="293"/>
      <c r="E262" s="294"/>
    </row>
    <row r="263" spans="1:5">
      <c r="A263" s="295"/>
      <c r="B263" s="296"/>
      <c r="C263" s="296"/>
      <c r="D263" s="296"/>
      <c r="E263" s="297"/>
    </row>
  </sheetData>
  <mergeCells count="13">
    <mergeCell ref="A194:E213"/>
    <mergeCell ref="A219:E238"/>
    <mergeCell ref="A244:E263"/>
    <mergeCell ref="A52:A62"/>
    <mergeCell ref="A75:A88"/>
    <mergeCell ref="A153:A165"/>
    <mergeCell ref="A166:A178"/>
    <mergeCell ref="A65:A72"/>
    <mergeCell ref="A1:XFD1"/>
    <mergeCell ref="A37:A46"/>
    <mergeCell ref="A19:B19"/>
    <mergeCell ref="A25:G25"/>
    <mergeCell ref="E49:CH49"/>
  </mergeCells>
  <dataValidations count="2">
    <dataValidation type="list" allowBlank="1" showInputMessage="1" showErrorMessage="1" sqref="B52:B61" xr:uid="{00000000-0002-0000-0900-000000000000}">
      <formula1>InvestmentClass</formula1>
    </dataValidation>
    <dataValidation type="list" allowBlank="1" showInputMessage="1" showErrorMessage="1" sqref="B37:B46" xr:uid="{00000000-0002-0000-0900-000001000000}">
      <formula1>OutputList</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2000000}">
          <x14:formula1>
            <xm:f>'Fixed Data'!$D$122:$D$141</xm:f>
          </x14:formula1>
          <xm:sqref>B75:B84</xm:sqref>
        </x14:dataValidation>
        <x14:dataValidation type="list" allowBlank="1" showInputMessage="1" showErrorMessage="1" xr:uid="{00000000-0002-0000-0900-000003000000}">
          <x14:formula1>
            <xm:f>'Fixed Data'!$D$122:$D$132</xm:f>
          </x14:formula1>
          <xm:sqref>B8</xm:sqref>
        </x14:dataValidation>
        <x14:dataValidation type="list" allowBlank="1" showInputMessage="1" showErrorMessage="1" xr:uid="{00000000-0002-0000-0900-000004000000}">
          <x14:formula1>
            <xm:f>'Fixed Data'!$C$123:$C$124</xm:f>
          </x14:formula1>
          <xm:sqref>B9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Y9"/>
  <sheetViews>
    <sheetView workbookViewId="0">
      <selection activeCell="C10" sqref="C10"/>
    </sheetView>
  </sheetViews>
  <sheetFormatPr defaultRowHeight="12.75"/>
  <sheetData>
    <row r="1" spans="1:25">
      <c r="A1" s="206"/>
      <c r="B1" s="206"/>
      <c r="C1" s="206"/>
      <c r="D1" s="206"/>
      <c r="E1" s="206"/>
      <c r="F1" s="206"/>
      <c r="G1" s="206"/>
      <c r="H1" s="206"/>
      <c r="I1" s="206"/>
      <c r="J1" s="206"/>
      <c r="K1" s="206"/>
      <c r="L1" s="206"/>
      <c r="M1" s="206"/>
      <c r="N1" s="206"/>
      <c r="O1" s="206"/>
      <c r="P1" s="206"/>
      <c r="Q1" s="206"/>
      <c r="R1" s="206"/>
      <c r="S1" s="206"/>
      <c r="T1" s="206"/>
      <c r="U1" s="206"/>
      <c r="V1" s="206"/>
      <c r="W1" s="206"/>
      <c r="X1" s="206"/>
      <c r="Y1" s="206"/>
    </row>
    <row r="2" spans="1:25">
      <c r="A2" s="206"/>
      <c r="B2" s="206"/>
      <c r="C2" s="206"/>
      <c r="D2" s="206"/>
      <c r="E2" s="206"/>
      <c r="F2" s="206"/>
      <c r="G2" s="206"/>
      <c r="H2" s="206"/>
      <c r="I2" s="206"/>
      <c r="J2" s="206"/>
      <c r="K2" s="206"/>
      <c r="L2" s="206"/>
      <c r="M2" s="206"/>
      <c r="N2" s="206"/>
      <c r="O2" s="206"/>
      <c r="P2" s="206"/>
      <c r="Q2" s="206"/>
      <c r="R2" s="206"/>
      <c r="S2" s="206"/>
      <c r="T2" s="206"/>
      <c r="U2" s="206"/>
      <c r="V2" s="206"/>
      <c r="W2" s="206"/>
      <c r="X2" s="206"/>
      <c r="Y2" s="206"/>
    </row>
    <row r="3" spans="1:25">
      <c r="A3" s="206"/>
      <c r="B3" s="229" t="s">
        <v>560</v>
      </c>
      <c r="C3" s="206"/>
      <c r="D3" s="206"/>
      <c r="E3" s="206"/>
      <c r="F3" s="206"/>
      <c r="G3" s="206"/>
      <c r="H3" s="206"/>
      <c r="I3" s="206"/>
      <c r="J3" s="206"/>
      <c r="K3" s="206"/>
      <c r="L3" s="206"/>
      <c r="M3" s="206"/>
      <c r="N3" s="206"/>
      <c r="O3" s="206"/>
      <c r="P3" s="206"/>
      <c r="Q3" s="206"/>
      <c r="R3" s="206"/>
      <c r="S3" s="206"/>
      <c r="T3" s="206"/>
      <c r="U3" s="206"/>
      <c r="V3" s="206"/>
      <c r="W3" s="206"/>
      <c r="X3" s="206"/>
      <c r="Y3" s="206"/>
    </row>
    <row r="4" spans="1:25">
      <c r="A4" s="206"/>
      <c r="B4" s="206"/>
      <c r="C4" s="206"/>
      <c r="D4" s="206"/>
      <c r="E4" s="206"/>
      <c r="F4" s="206"/>
      <c r="G4" s="206"/>
      <c r="H4" s="206"/>
      <c r="I4" s="206"/>
      <c r="J4" s="206"/>
      <c r="K4" s="206"/>
      <c r="L4" s="206"/>
      <c r="M4" s="206"/>
      <c r="N4" s="206"/>
      <c r="O4" s="206"/>
      <c r="P4" s="206"/>
      <c r="Q4" s="206"/>
      <c r="R4" s="206"/>
      <c r="S4" s="206"/>
      <c r="T4" s="206"/>
      <c r="U4" s="206"/>
      <c r="V4" s="206"/>
      <c r="W4" s="206"/>
      <c r="X4" s="206"/>
      <c r="Y4" s="206"/>
    </row>
    <row r="5" spans="1:25">
      <c r="A5" s="206"/>
      <c r="B5" s="206" t="s">
        <v>561</v>
      </c>
      <c r="C5" s="206"/>
      <c r="D5" s="206"/>
      <c r="E5" s="206"/>
      <c r="F5" s="206"/>
      <c r="G5" s="206"/>
      <c r="H5" s="206"/>
      <c r="I5" s="206"/>
      <c r="J5" s="206"/>
      <c r="K5" s="206"/>
      <c r="L5" s="206"/>
      <c r="M5" s="206"/>
      <c r="N5" s="206"/>
      <c r="O5" s="206"/>
      <c r="P5" s="206"/>
      <c r="Q5" s="206"/>
      <c r="R5" s="206"/>
      <c r="S5" s="206"/>
      <c r="T5" s="206"/>
      <c r="U5" s="206"/>
      <c r="V5" s="206"/>
      <c r="W5" s="206"/>
      <c r="X5" s="206"/>
      <c r="Y5" s="206"/>
    </row>
    <row r="6" spans="1:25">
      <c r="A6" s="206"/>
      <c r="B6" s="206"/>
      <c r="C6" s="230" t="s">
        <v>562</v>
      </c>
      <c r="D6" s="206"/>
      <c r="E6" s="206"/>
      <c r="F6" s="206"/>
      <c r="G6" s="206"/>
      <c r="H6" s="206"/>
      <c r="I6" s="206"/>
      <c r="J6" s="206"/>
      <c r="K6" s="206"/>
      <c r="L6" s="206"/>
      <c r="M6" s="206"/>
      <c r="N6" s="206"/>
      <c r="O6" s="206"/>
      <c r="P6" s="206"/>
      <c r="Q6" s="206"/>
      <c r="R6" s="206"/>
      <c r="S6" s="206"/>
      <c r="T6" s="206"/>
      <c r="U6" s="206"/>
      <c r="V6" s="206"/>
      <c r="W6" s="206"/>
      <c r="X6" s="206"/>
      <c r="Y6" s="206"/>
    </row>
    <row r="7" spans="1:25">
      <c r="A7" s="206"/>
      <c r="B7" s="206"/>
      <c r="C7" s="230" t="s">
        <v>563</v>
      </c>
      <c r="D7" s="206"/>
      <c r="E7" s="206"/>
      <c r="F7" s="206"/>
      <c r="G7" s="206"/>
      <c r="H7" s="206"/>
      <c r="I7" s="206"/>
      <c r="J7" s="206"/>
      <c r="K7" s="206"/>
      <c r="L7" s="206"/>
      <c r="M7" s="206"/>
      <c r="N7" s="206"/>
      <c r="O7" s="206"/>
      <c r="P7" s="206"/>
      <c r="Q7" s="206"/>
      <c r="R7" s="206"/>
      <c r="S7" s="206"/>
      <c r="T7" s="206"/>
      <c r="U7" s="206"/>
      <c r="V7" s="206"/>
      <c r="W7" s="206"/>
      <c r="X7" s="206"/>
      <c r="Y7" s="206"/>
    </row>
    <row r="8" spans="1:25">
      <c r="A8" s="206"/>
      <c r="B8" s="206"/>
      <c r="C8" s="230" t="s">
        <v>564</v>
      </c>
      <c r="D8" s="206"/>
      <c r="E8" s="206"/>
      <c r="F8" s="206"/>
      <c r="G8" s="206"/>
      <c r="H8" s="206"/>
      <c r="I8" s="206"/>
      <c r="J8" s="206"/>
      <c r="K8" s="206"/>
      <c r="L8" s="206"/>
      <c r="M8" s="206"/>
      <c r="N8" s="206"/>
      <c r="O8" s="206"/>
      <c r="P8" s="206"/>
      <c r="Q8" s="206"/>
      <c r="R8" s="206"/>
      <c r="S8" s="206"/>
      <c r="T8" s="206"/>
      <c r="U8" s="206"/>
      <c r="V8" s="206"/>
      <c r="W8" s="206"/>
      <c r="X8" s="206"/>
      <c r="Y8" s="206"/>
    </row>
    <row r="9" spans="1:25">
      <c r="A9" s="206"/>
      <c r="B9" s="206"/>
      <c r="C9" s="230" t="s">
        <v>565</v>
      </c>
      <c r="D9" s="206"/>
      <c r="E9" s="206"/>
      <c r="F9" s="206"/>
      <c r="G9" s="206"/>
      <c r="H9" s="206"/>
      <c r="I9" s="206"/>
      <c r="J9" s="206"/>
      <c r="K9" s="206"/>
      <c r="L9" s="206"/>
      <c r="M9" s="206"/>
      <c r="N9" s="206"/>
      <c r="O9" s="206"/>
      <c r="P9" s="206"/>
      <c r="Q9" s="206"/>
      <c r="R9" s="206"/>
      <c r="S9" s="206"/>
      <c r="T9" s="206"/>
      <c r="U9" s="206"/>
      <c r="V9" s="206"/>
      <c r="W9" s="206"/>
      <c r="X9" s="206"/>
      <c r="Y9" s="20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
  <sheetViews>
    <sheetView workbookViewId="0">
      <selection activeCell="A8" sqref="A8"/>
    </sheetView>
  </sheetViews>
  <sheetFormatPr defaultRowHeight="12.75"/>
  <cols>
    <col min="1" max="1" width="11" customWidth="1"/>
    <col min="2" max="2" width="46.125" bestFit="1" customWidth="1"/>
    <col min="3" max="3" width="10.125" bestFit="1" customWidth="1"/>
    <col min="4" max="4" width="7.625" bestFit="1" customWidth="1"/>
    <col min="5" max="5" width="8.875" bestFit="1" customWidth="1"/>
    <col min="6" max="6" width="45.75" bestFit="1" customWidth="1"/>
    <col min="7" max="7" width="16" bestFit="1" customWidth="1"/>
  </cols>
  <sheetData>
    <row r="1" spans="1:7" ht="67.150000000000006" customHeight="1"/>
    <row r="3" spans="1:7">
      <c r="A3" s="259" t="s">
        <v>10</v>
      </c>
      <c r="B3" s="259"/>
      <c r="C3" s="260"/>
      <c r="D3" s="261" t="s">
        <v>11</v>
      </c>
      <c r="E3" s="259"/>
      <c r="F3" s="259"/>
      <c r="G3" s="259"/>
    </row>
    <row r="4" spans="1:7" ht="51">
      <c r="A4" s="219" t="s">
        <v>12</v>
      </c>
      <c r="B4" s="219" t="s">
        <v>13</v>
      </c>
      <c r="C4" s="220" t="s">
        <v>14</v>
      </c>
      <c r="D4" s="221" t="s">
        <v>15</v>
      </c>
      <c r="E4" s="222" t="s">
        <v>16</v>
      </c>
      <c r="F4" s="219" t="s">
        <v>17</v>
      </c>
      <c r="G4" s="219" t="s">
        <v>18</v>
      </c>
    </row>
    <row r="5" spans="1:7" ht="63.75">
      <c r="A5" s="223" t="s">
        <v>19</v>
      </c>
      <c r="B5" s="224" t="s">
        <v>20</v>
      </c>
      <c r="C5" s="225">
        <v>43633</v>
      </c>
      <c r="D5" s="226">
        <v>1</v>
      </c>
      <c r="E5" s="228" t="s">
        <v>21</v>
      </c>
      <c r="F5" s="224" t="s">
        <v>20</v>
      </c>
      <c r="G5" s="227" t="s">
        <v>22</v>
      </c>
    </row>
    <row r="6" spans="1:7" ht="63.75">
      <c r="A6" s="223" t="s">
        <v>23</v>
      </c>
      <c r="B6" s="224" t="s">
        <v>24</v>
      </c>
      <c r="C6" s="225">
        <v>43692</v>
      </c>
      <c r="D6" s="226">
        <v>2</v>
      </c>
      <c r="E6" s="228" t="s">
        <v>21</v>
      </c>
      <c r="F6" s="224" t="s">
        <v>24</v>
      </c>
      <c r="G6" s="227" t="s">
        <v>22</v>
      </c>
    </row>
    <row r="7" spans="1:7">
      <c r="A7" s="223" t="s">
        <v>23</v>
      </c>
      <c r="B7" s="224" t="s">
        <v>25</v>
      </c>
      <c r="C7" s="225">
        <v>43692</v>
      </c>
      <c r="D7" s="226">
        <v>3</v>
      </c>
      <c r="E7" s="228" t="s">
        <v>26</v>
      </c>
      <c r="F7" s="224" t="s">
        <v>25</v>
      </c>
      <c r="G7" s="227" t="s">
        <v>22</v>
      </c>
    </row>
  </sheetData>
  <mergeCells count="2">
    <mergeCell ref="A3:C3"/>
    <mergeCell ref="D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N34"/>
  <sheetViews>
    <sheetView tabSelected="1" zoomScale="90" zoomScaleNormal="90" workbookViewId="0">
      <selection activeCell="D7" sqref="D7"/>
    </sheetView>
  </sheetViews>
  <sheetFormatPr defaultRowHeight="12.75"/>
  <cols>
    <col min="1" max="1" width="19" bestFit="1" customWidth="1"/>
    <col min="2" max="2" width="53.625" bestFit="1" customWidth="1"/>
    <col min="3" max="3" width="10.625" customWidth="1"/>
    <col min="4" max="4" width="14.375" customWidth="1"/>
    <col min="5" max="9" width="12.625" customWidth="1"/>
    <col min="10" max="11" width="12.625" style="118" customWidth="1"/>
    <col min="12" max="12" width="60.75" style="118" customWidth="1"/>
    <col min="13" max="14" width="60.75" customWidth="1"/>
  </cols>
  <sheetData>
    <row r="1" spans="1:14" s="262" customFormat="1" ht="57" customHeight="1"/>
    <row r="2" spans="1:14">
      <c r="A2" s="232"/>
    </row>
    <row r="3" spans="1:14">
      <c r="E3" s="1"/>
      <c r="F3" s="263" t="s">
        <v>27</v>
      </c>
      <c r="G3" s="264"/>
      <c r="H3" s="264"/>
      <c r="I3" s="264"/>
      <c r="J3" s="264"/>
      <c r="K3" s="265"/>
      <c r="M3" s="118"/>
    </row>
    <row r="4" spans="1:14" ht="33.75">
      <c r="A4" s="36" t="s">
        <v>28</v>
      </c>
      <c r="B4" s="36" t="s">
        <v>29</v>
      </c>
      <c r="C4" s="65" t="s">
        <v>30</v>
      </c>
      <c r="D4" s="65" t="s">
        <v>31</v>
      </c>
      <c r="E4" s="37" t="s">
        <v>32</v>
      </c>
      <c r="F4" s="65" t="s">
        <v>33</v>
      </c>
      <c r="G4" s="65" t="s">
        <v>34</v>
      </c>
      <c r="H4" s="36" t="s">
        <v>35</v>
      </c>
      <c r="I4" s="36" t="s">
        <v>36</v>
      </c>
      <c r="J4" s="36" t="s">
        <v>37</v>
      </c>
      <c r="K4" s="36" t="s">
        <v>38</v>
      </c>
      <c r="L4" s="65" t="s">
        <v>39</v>
      </c>
      <c r="M4" s="65" t="s">
        <v>40</v>
      </c>
      <c r="N4" s="65" t="s">
        <v>41</v>
      </c>
    </row>
    <row r="5" spans="1:14" s="3" customFormat="1">
      <c r="A5" s="38" t="s">
        <v>42</v>
      </c>
      <c r="B5" s="113" t="s">
        <v>566</v>
      </c>
      <c r="C5" s="114" t="s">
        <v>126</v>
      </c>
      <c r="D5" s="242"/>
      <c r="E5" s="114">
        <v>3.01</v>
      </c>
      <c r="F5" s="160">
        <v>-2.1841166410438584</v>
      </c>
      <c r="G5" s="160">
        <v>0</v>
      </c>
      <c r="H5" s="160">
        <v>-0.52236823286212419</v>
      </c>
      <c r="I5" s="160">
        <v>-1.1134335030855289</v>
      </c>
      <c r="J5" s="160">
        <v>-1.6684893587104273</v>
      </c>
      <c r="K5" s="160">
        <v>-2.1027181760661016</v>
      </c>
      <c r="L5" s="119">
        <v>0</v>
      </c>
      <c r="M5" s="119">
        <v>0</v>
      </c>
      <c r="N5" s="119">
        <v>0</v>
      </c>
    </row>
    <row r="6" spans="1:14">
      <c r="A6" s="38">
        <v>1</v>
      </c>
      <c r="B6" s="113" t="s">
        <v>569</v>
      </c>
      <c r="C6" s="114" t="s">
        <v>126</v>
      </c>
      <c r="D6" s="242"/>
      <c r="E6" s="114">
        <v>3.01</v>
      </c>
      <c r="F6" s="160">
        <v>25.801846682382219</v>
      </c>
      <c r="G6" s="160">
        <v>27.985963323426077</v>
      </c>
      <c r="H6" s="160">
        <v>12.588421067912307</v>
      </c>
      <c r="I6" s="160">
        <v>23.614740263852774</v>
      </c>
      <c r="J6" s="160">
        <v>26.558859136049499</v>
      </c>
      <c r="K6" s="160">
        <v>25.896201753500122</v>
      </c>
      <c r="L6" s="119">
        <v>0</v>
      </c>
      <c r="M6" s="119">
        <v>0</v>
      </c>
      <c r="N6" s="119">
        <v>0</v>
      </c>
    </row>
    <row r="7" spans="1:14">
      <c r="A7" s="38">
        <v>2</v>
      </c>
      <c r="B7" s="113" t="s">
        <v>570</v>
      </c>
      <c r="C7" s="114" t="s">
        <v>121</v>
      </c>
      <c r="D7" s="242"/>
      <c r="E7" s="114">
        <v>3.01</v>
      </c>
      <c r="F7" s="160">
        <v>27.154480721763964</v>
      </c>
      <c r="G7" s="160">
        <v>29.338597362807821</v>
      </c>
      <c r="H7" s="160">
        <v>14.329417792739642</v>
      </c>
      <c r="I7" s="160">
        <v>25.168683772027801</v>
      </c>
      <c r="J7" s="160">
        <v>28.000484064173644</v>
      </c>
      <c r="K7" s="160">
        <v>27.249215353350053</v>
      </c>
      <c r="L7" s="119">
        <v>0</v>
      </c>
      <c r="M7" s="119">
        <v>0</v>
      </c>
      <c r="N7" s="119">
        <v>0</v>
      </c>
    </row>
    <row r="8" spans="1:14">
      <c r="A8" s="38">
        <v>3</v>
      </c>
      <c r="B8" s="113">
        <v>0</v>
      </c>
      <c r="C8" s="114">
        <v>0</v>
      </c>
      <c r="D8" s="160">
        <v>0</v>
      </c>
      <c r="E8" s="114">
        <v>0</v>
      </c>
      <c r="F8" s="160">
        <v>0</v>
      </c>
      <c r="G8" s="160">
        <v>0</v>
      </c>
      <c r="H8" s="160" t="s">
        <v>571</v>
      </c>
      <c r="I8" s="160" t="s">
        <v>571</v>
      </c>
      <c r="J8" s="160" t="s">
        <v>571</v>
      </c>
      <c r="K8" s="160" t="s">
        <v>571</v>
      </c>
      <c r="L8" s="119">
        <v>0</v>
      </c>
      <c r="M8" s="119">
        <v>0</v>
      </c>
      <c r="N8" s="119">
        <v>0</v>
      </c>
    </row>
    <row r="9" spans="1:14">
      <c r="A9" s="38">
        <v>4</v>
      </c>
      <c r="B9" s="113">
        <v>0</v>
      </c>
      <c r="C9" s="114">
        <v>0</v>
      </c>
      <c r="D9" s="160">
        <v>0</v>
      </c>
      <c r="E9" s="114">
        <v>0</v>
      </c>
      <c r="F9" s="160">
        <v>0</v>
      </c>
      <c r="G9" s="160">
        <v>0</v>
      </c>
      <c r="H9" s="160" t="s">
        <v>571</v>
      </c>
      <c r="I9" s="160" t="s">
        <v>571</v>
      </c>
      <c r="J9" s="160" t="s">
        <v>571</v>
      </c>
      <c r="K9" s="160" t="s">
        <v>571</v>
      </c>
      <c r="L9" s="119">
        <v>0</v>
      </c>
      <c r="M9" s="119">
        <v>0</v>
      </c>
      <c r="N9" s="119">
        <v>0</v>
      </c>
    </row>
    <row r="10" spans="1:14">
      <c r="A10" s="38">
        <v>5</v>
      </c>
      <c r="B10" s="113">
        <v>0</v>
      </c>
      <c r="C10" s="114">
        <v>0</v>
      </c>
      <c r="D10" s="160">
        <v>0</v>
      </c>
      <c r="E10" s="114">
        <v>0</v>
      </c>
      <c r="F10" s="160">
        <v>0</v>
      </c>
      <c r="G10" s="160">
        <v>0</v>
      </c>
      <c r="H10" s="160" t="s">
        <v>571</v>
      </c>
      <c r="I10" s="160" t="s">
        <v>571</v>
      </c>
      <c r="J10" s="160" t="s">
        <v>571</v>
      </c>
      <c r="K10" s="160" t="s">
        <v>571</v>
      </c>
      <c r="L10" s="119">
        <v>0</v>
      </c>
      <c r="M10" s="119">
        <v>0</v>
      </c>
      <c r="N10" s="119">
        <v>0</v>
      </c>
    </row>
    <row r="11" spans="1:14">
      <c r="A11" s="38">
        <v>6</v>
      </c>
      <c r="B11" s="113">
        <v>0</v>
      </c>
      <c r="C11" s="114">
        <v>0</v>
      </c>
      <c r="D11" s="160">
        <v>0</v>
      </c>
      <c r="E11" s="114">
        <v>0</v>
      </c>
      <c r="F11" s="160">
        <v>0</v>
      </c>
      <c r="G11" s="160">
        <v>0</v>
      </c>
      <c r="H11" s="160" t="s">
        <v>571</v>
      </c>
      <c r="I11" s="160" t="s">
        <v>571</v>
      </c>
      <c r="J11" s="160" t="s">
        <v>571</v>
      </c>
      <c r="K11" s="160" t="s">
        <v>571</v>
      </c>
      <c r="L11" s="119">
        <v>0</v>
      </c>
      <c r="M11" s="119">
        <v>0</v>
      </c>
      <c r="N11" s="119">
        <v>0</v>
      </c>
    </row>
    <row r="12" spans="1:14">
      <c r="A12" s="38">
        <v>7</v>
      </c>
      <c r="B12" s="113">
        <v>0</v>
      </c>
      <c r="C12" s="114">
        <v>0</v>
      </c>
      <c r="D12" s="160">
        <v>0</v>
      </c>
      <c r="E12" s="114">
        <v>0</v>
      </c>
      <c r="F12" s="160">
        <v>0</v>
      </c>
      <c r="G12" s="160">
        <v>0</v>
      </c>
      <c r="H12" s="160" t="s">
        <v>571</v>
      </c>
      <c r="I12" s="160" t="s">
        <v>571</v>
      </c>
      <c r="J12" s="160" t="s">
        <v>571</v>
      </c>
      <c r="K12" s="160" t="s">
        <v>571</v>
      </c>
      <c r="L12" s="119">
        <v>0</v>
      </c>
      <c r="M12" s="119">
        <v>0</v>
      </c>
      <c r="N12" s="119">
        <v>0</v>
      </c>
    </row>
    <row r="13" spans="1:14">
      <c r="A13" s="38">
        <v>8</v>
      </c>
      <c r="B13" s="113">
        <v>0</v>
      </c>
      <c r="C13" s="114">
        <v>0</v>
      </c>
      <c r="D13" s="160">
        <v>0</v>
      </c>
      <c r="E13" s="114">
        <v>0</v>
      </c>
      <c r="F13" s="160">
        <v>0</v>
      </c>
      <c r="G13" s="160">
        <v>0</v>
      </c>
      <c r="H13" s="160" t="s">
        <v>571</v>
      </c>
      <c r="I13" s="160" t="s">
        <v>571</v>
      </c>
      <c r="J13" s="160" t="s">
        <v>571</v>
      </c>
      <c r="K13" s="160" t="s">
        <v>571</v>
      </c>
      <c r="L13" s="119">
        <v>0</v>
      </c>
      <c r="M13" s="119">
        <v>0</v>
      </c>
      <c r="N13" s="119">
        <v>0</v>
      </c>
    </row>
    <row r="14" spans="1:14">
      <c r="A14" s="38">
        <v>9</v>
      </c>
      <c r="B14" s="113">
        <v>0</v>
      </c>
      <c r="C14" s="114">
        <v>0</v>
      </c>
      <c r="D14" s="160">
        <v>0</v>
      </c>
      <c r="E14" s="114">
        <v>0</v>
      </c>
      <c r="F14" s="160">
        <v>0</v>
      </c>
      <c r="G14" s="160">
        <v>0</v>
      </c>
      <c r="H14" s="160" t="s">
        <v>571</v>
      </c>
      <c r="I14" s="160" t="s">
        <v>571</v>
      </c>
      <c r="J14" s="160" t="s">
        <v>571</v>
      </c>
      <c r="K14" s="160" t="s">
        <v>571</v>
      </c>
      <c r="L14" s="119">
        <v>0</v>
      </c>
      <c r="M14" s="119">
        <v>0</v>
      </c>
      <c r="N14" s="119">
        <v>0</v>
      </c>
    </row>
    <row r="15" spans="1:14">
      <c r="A15" s="38">
        <v>10</v>
      </c>
      <c r="B15" s="113">
        <v>0</v>
      </c>
      <c r="C15" s="114">
        <v>0</v>
      </c>
      <c r="D15" s="160">
        <v>0</v>
      </c>
      <c r="E15" s="114">
        <v>0</v>
      </c>
      <c r="F15" s="160">
        <v>0</v>
      </c>
      <c r="G15" s="160">
        <v>0</v>
      </c>
      <c r="H15" s="160" t="s">
        <v>571</v>
      </c>
      <c r="I15" s="160" t="s">
        <v>571</v>
      </c>
      <c r="J15" s="160" t="s">
        <v>571</v>
      </c>
      <c r="K15" s="160" t="s">
        <v>571</v>
      </c>
      <c r="L15" s="119">
        <v>0</v>
      </c>
      <c r="M15" s="119">
        <v>0</v>
      </c>
      <c r="N15" s="119">
        <v>0</v>
      </c>
    </row>
    <row r="16" spans="1:14">
      <c r="A16" s="2"/>
      <c r="B16" s="2"/>
      <c r="C16" s="2"/>
      <c r="D16" s="2"/>
      <c r="E16" s="2"/>
      <c r="F16" s="2"/>
      <c r="G16" s="2"/>
      <c r="H16" s="2"/>
      <c r="I16" s="2"/>
      <c r="J16" s="120"/>
      <c r="K16" s="120"/>
    </row>
    <row r="17" spans="1:11">
      <c r="A17" s="1"/>
      <c r="B17" s="1"/>
      <c r="C17" s="1"/>
      <c r="D17" s="1"/>
      <c r="E17" s="1"/>
      <c r="F17" s="1"/>
      <c r="G17" s="1"/>
      <c r="H17" s="1"/>
      <c r="I17" s="1"/>
      <c r="J17" s="121"/>
      <c r="K17" s="121"/>
    </row>
    <row r="18" spans="1:11">
      <c r="A18" s="1"/>
      <c r="B18" s="1"/>
      <c r="C18" s="1"/>
      <c r="D18" s="1"/>
      <c r="E18" s="1"/>
      <c r="F18" s="1"/>
      <c r="G18" s="1"/>
      <c r="H18" s="1"/>
      <c r="I18" s="1"/>
      <c r="J18" s="121"/>
      <c r="K18" s="121"/>
    </row>
    <row r="19" spans="1:11">
      <c r="A19" s="1"/>
      <c r="B19" s="1"/>
      <c r="C19" s="1"/>
      <c r="D19" s="1"/>
      <c r="E19" s="1"/>
      <c r="F19" s="1"/>
      <c r="G19" s="1"/>
      <c r="H19" s="1"/>
      <c r="I19" s="1"/>
      <c r="J19" s="121"/>
      <c r="K19" s="121"/>
    </row>
    <row r="20" spans="1:11">
      <c r="A20" s="1"/>
      <c r="B20" s="1"/>
      <c r="C20" s="1"/>
      <c r="D20" s="1"/>
      <c r="E20" s="1"/>
      <c r="F20" s="1"/>
      <c r="G20" s="1"/>
      <c r="H20" s="1"/>
      <c r="I20" s="1"/>
      <c r="J20" s="121"/>
      <c r="K20" s="121"/>
    </row>
    <row r="21" spans="1:11">
      <c r="A21" s="1"/>
      <c r="B21" s="1"/>
      <c r="C21" s="1"/>
      <c r="D21" s="1"/>
      <c r="E21" s="1"/>
      <c r="F21" s="1"/>
      <c r="G21" s="1"/>
      <c r="H21" s="1"/>
      <c r="I21" s="1"/>
      <c r="J21" s="121"/>
      <c r="K21" s="121"/>
    </row>
    <row r="22" spans="1:11">
      <c r="A22" s="1"/>
      <c r="B22" s="1"/>
      <c r="C22" s="1"/>
      <c r="D22" s="1"/>
      <c r="E22" s="1"/>
      <c r="F22" s="1"/>
      <c r="G22" s="1"/>
      <c r="H22" s="1"/>
      <c r="I22" s="1"/>
      <c r="J22" s="121"/>
      <c r="K22" s="121"/>
    </row>
    <row r="23" spans="1:11">
      <c r="A23" s="1"/>
      <c r="B23" s="1"/>
      <c r="C23" s="1"/>
      <c r="D23" s="1"/>
      <c r="E23" s="1"/>
      <c r="F23" s="1"/>
      <c r="G23" s="1"/>
      <c r="H23" s="1"/>
      <c r="I23" s="1"/>
      <c r="J23" s="121"/>
      <c r="K23" s="121"/>
    </row>
    <row r="30" spans="1:11">
      <c r="A30" s="234" t="s">
        <v>43</v>
      </c>
      <c r="B30" s="234"/>
    </row>
    <row r="31" spans="1:11">
      <c r="A31" s="158" t="s">
        <v>44</v>
      </c>
      <c r="B31" s="159"/>
    </row>
    <row r="32" spans="1:11">
      <c r="A32" s="104" t="s">
        <v>45</v>
      </c>
      <c r="B32" s="54"/>
    </row>
    <row r="33" spans="1:2">
      <c r="A33" s="34" t="s">
        <v>46</v>
      </c>
      <c r="B33" s="34"/>
    </row>
    <row r="34" spans="1:2">
      <c r="A34" s="35" t="s">
        <v>47</v>
      </c>
      <c r="B34" s="35"/>
    </row>
  </sheetData>
  <mergeCells count="2">
    <mergeCell ref="A1:XFD1"/>
    <mergeCell ref="F3:K3"/>
  </mergeCells>
  <conditionalFormatting sqref="B5:F15 H5:N15">
    <cfRule type="cellIs" dxfId="2" priority="2" operator="equal">
      <formula>0</formula>
    </cfRule>
  </conditionalFormatting>
  <conditionalFormatting sqref="G5:G15">
    <cfRule type="cellIs" dxfId="1" priority="1" operator="equal">
      <formula>0</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2"/>
  <sheetViews>
    <sheetView zoomScale="109" zoomScaleNormal="109" workbookViewId="0">
      <selection activeCell="A3" sqref="A3"/>
    </sheetView>
  </sheetViews>
  <sheetFormatPr defaultRowHeight="12.75"/>
  <cols>
    <col min="1" max="6" width="9.375" customWidth="1"/>
  </cols>
  <sheetData>
    <row r="1" spans="1:1" s="262" customFormat="1" ht="57" customHeight="1"/>
    <row r="2" spans="1:1">
      <c r="A2" s="232"/>
    </row>
  </sheetData>
  <sortState ref="C4:C81">
    <sortCondition ref="C4"/>
  </sortState>
  <mergeCells count="1">
    <mergeCell ref="A1:XFD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N31"/>
  <sheetViews>
    <sheetView zoomScale="80" zoomScaleNormal="80" workbookViewId="0">
      <selection activeCell="C11" sqref="C11:N11"/>
    </sheetView>
  </sheetViews>
  <sheetFormatPr defaultColWidth="9" defaultRowHeight="12.75"/>
  <cols>
    <col min="1" max="1" width="32.125" style="4" bestFit="1" customWidth="1"/>
    <col min="2" max="2" width="59.75" style="4" customWidth="1"/>
    <col min="3" max="13" width="14.5" style="4" customWidth="1"/>
    <col min="14" max="14" width="14.375" style="4" customWidth="1"/>
    <col min="15" max="16384" width="9" style="4"/>
  </cols>
  <sheetData>
    <row r="1" spans="1:14" s="269" customFormat="1" ht="57" customHeight="1"/>
    <row r="2" spans="1:14">
      <c r="A2" s="236"/>
    </row>
    <row r="3" spans="1:14">
      <c r="A3" s="235" t="s">
        <v>48</v>
      </c>
      <c r="B3" s="233"/>
    </row>
    <row r="4" spans="1:14">
      <c r="A4" s="236"/>
    </row>
    <row r="5" spans="1:14">
      <c r="A5" s="235" t="s">
        <v>49</v>
      </c>
      <c r="B5" s="235" t="s">
        <v>50</v>
      </c>
      <c r="C5" s="268" t="s">
        <v>51</v>
      </c>
      <c r="D5" s="268"/>
      <c r="E5" s="268"/>
      <c r="F5" s="268"/>
      <c r="G5" s="268"/>
      <c r="H5" s="268"/>
      <c r="I5" s="268"/>
      <c r="J5" s="268"/>
      <c r="K5" s="268"/>
      <c r="L5" s="268"/>
      <c r="M5" s="268"/>
      <c r="N5" s="268"/>
    </row>
    <row r="6" spans="1:14" ht="70.5" customHeight="1">
      <c r="A6" s="235" t="s">
        <v>52</v>
      </c>
      <c r="B6" s="233" t="s">
        <v>53</v>
      </c>
      <c r="C6" s="270" t="s">
        <v>54</v>
      </c>
      <c r="D6" s="266"/>
      <c r="E6" s="266"/>
      <c r="F6" s="266"/>
      <c r="G6" s="266"/>
      <c r="H6" s="266"/>
      <c r="I6" s="266"/>
      <c r="J6" s="266"/>
      <c r="K6" s="266"/>
      <c r="L6" s="266"/>
      <c r="M6" s="266"/>
      <c r="N6" s="266"/>
    </row>
    <row r="7" spans="1:14" ht="59.25" customHeight="1">
      <c r="A7" s="92" t="s">
        <v>55</v>
      </c>
      <c r="B7" s="233" t="s">
        <v>56</v>
      </c>
      <c r="C7" s="266" t="s">
        <v>57</v>
      </c>
      <c r="D7" s="266"/>
      <c r="E7" s="266"/>
      <c r="F7" s="266"/>
      <c r="G7" s="266"/>
      <c r="H7" s="266"/>
      <c r="I7" s="266"/>
      <c r="J7" s="266"/>
      <c r="K7" s="266"/>
      <c r="L7" s="266"/>
      <c r="M7" s="266"/>
      <c r="N7" s="266"/>
    </row>
    <row r="8" spans="1:14" ht="142.5" customHeight="1">
      <c r="A8" s="235" t="s">
        <v>58</v>
      </c>
      <c r="B8" s="233" t="s">
        <v>59</v>
      </c>
      <c r="C8" s="266" t="s">
        <v>60</v>
      </c>
      <c r="D8" s="266"/>
      <c r="E8" s="266"/>
      <c r="F8" s="266"/>
      <c r="G8" s="266"/>
      <c r="H8" s="266"/>
      <c r="I8" s="266"/>
      <c r="J8" s="266"/>
      <c r="K8" s="266"/>
      <c r="L8" s="266"/>
      <c r="M8" s="266"/>
      <c r="N8" s="266"/>
    </row>
    <row r="9" spans="1:14" ht="36" customHeight="1">
      <c r="A9" s="235" t="s">
        <v>61</v>
      </c>
      <c r="B9" s="233" t="s">
        <v>62</v>
      </c>
      <c r="C9" s="267" t="s">
        <v>63</v>
      </c>
      <c r="D9" s="267"/>
      <c r="E9" s="267"/>
      <c r="F9" s="267"/>
      <c r="G9" s="267"/>
      <c r="H9" s="267"/>
      <c r="I9" s="267"/>
      <c r="J9" s="267"/>
      <c r="K9" s="267"/>
      <c r="L9" s="267"/>
      <c r="M9" s="267"/>
      <c r="N9" s="267"/>
    </row>
    <row r="10" spans="1:14" ht="63.75">
      <c r="A10" s="235" t="s">
        <v>64</v>
      </c>
      <c r="B10" s="233" t="s">
        <v>65</v>
      </c>
      <c r="C10" s="266" t="s">
        <v>66</v>
      </c>
      <c r="D10" s="266"/>
      <c r="E10" s="266"/>
      <c r="F10" s="266"/>
      <c r="G10" s="266"/>
      <c r="H10" s="266"/>
      <c r="I10" s="266"/>
      <c r="J10" s="266"/>
      <c r="K10" s="266"/>
      <c r="L10" s="266"/>
      <c r="M10" s="266"/>
      <c r="N10" s="266"/>
    </row>
    <row r="11" spans="1:14" ht="375" customHeight="1">
      <c r="A11" s="235" t="s">
        <v>67</v>
      </c>
      <c r="B11" s="233" t="s">
        <v>68</v>
      </c>
      <c r="C11" s="266" t="s">
        <v>69</v>
      </c>
      <c r="D11" s="267"/>
      <c r="E11" s="267"/>
      <c r="F11" s="267"/>
      <c r="G11" s="267"/>
      <c r="H11" s="267"/>
      <c r="I11" s="267"/>
      <c r="J11" s="267"/>
      <c r="K11" s="267"/>
      <c r="L11" s="267"/>
      <c r="M11" s="267"/>
      <c r="N11" s="267"/>
    </row>
    <row r="14" spans="1:14">
      <c r="A14" s="234" t="s">
        <v>43</v>
      </c>
      <c r="B14" s="234"/>
    </row>
    <row r="15" spans="1:14">
      <c r="A15" s="186" t="s">
        <v>44</v>
      </c>
      <c r="B15" s="159"/>
    </row>
    <row r="16" spans="1:14">
      <c r="A16" s="104" t="s">
        <v>45</v>
      </c>
      <c r="B16" s="54"/>
    </row>
    <row r="17" spans="1:2">
      <c r="A17" s="34" t="s">
        <v>46</v>
      </c>
      <c r="B17" s="34"/>
    </row>
    <row r="18" spans="1:2">
      <c r="A18" s="35" t="s">
        <v>47</v>
      </c>
      <c r="B18" s="35"/>
    </row>
    <row r="31" spans="1:2" ht="12.75" customHeight="1"/>
  </sheetData>
  <mergeCells count="8">
    <mergeCell ref="C10:N10"/>
    <mergeCell ref="C11:N11"/>
    <mergeCell ref="C5:N5"/>
    <mergeCell ref="A1:XFD1"/>
    <mergeCell ref="C8:N8"/>
    <mergeCell ref="C7:N7"/>
    <mergeCell ref="C6:N6"/>
    <mergeCell ref="C9:N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J55"/>
  <sheetViews>
    <sheetView topLeftCell="A22" zoomScale="109" zoomScaleNormal="109" workbookViewId="0">
      <selection activeCell="D14" sqref="D14:F14"/>
    </sheetView>
  </sheetViews>
  <sheetFormatPr defaultColWidth="9" defaultRowHeight="12.75"/>
  <cols>
    <col min="1" max="1" width="8.125" style="3" customWidth="1"/>
    <col min="2" max="2" width="14.375" style="3" customWidth="1"/>
    <col min="3" max="3" width="13.375" style="3" customWidth="1"/>
    <col min="4" max="9" width="16.625" style="3" customWidth="1"/>
    <col min="10" max="16384" width="9" style="3"/>
  </cols>
  <sheetData>
    <row r="1" spans="1:10" s="274" customFormat="1" ht="57" customHeight="1"/>
    <row r="2" spans="1:10">
      <c r="A2" s="237"/>
    </row>
    <row r="3" spans="1:10">
      <c r="A3" s="165" t="s">
        <v>70</v>
      </c>
      <c r="B3" s="166"/>
      <c r="C3" s="166"/>
    </row>
    <row r="4" spans="1:10" ht="12.75" customHeight="1">
      <c r="A4" s="275"/>
      <c r="B4" s="275"/>
      <c r="C4" s="275"/>
      <c r="D4" s="275"/>
      <c r="E4" s="275"/>
      <c r="F4" s="275"/>
      <c r="G4" s="275"/>
    </row>
    <row r="5" spans="1:10" ht="12.75" customHeight="1">
      <c r="A5" s="275"/>
      <c r="B5" s="275"/>
      <c r="C5" s="275"/>
      <c r="D5" s="275"/>
      <c r="E5" s="275"/>
      <c r="F5" s="275"/>
      <c r="G5" s="275"/>
      <c r="J5" s="3" t="s">
        <v>71</v>
      </c>
    </row>
    <row r="6" spans="1:10">
      <c r="A6" s="165" t="s">
        <v>72</v>
      </c>
      <c r="B6" s="167"/>
      <c r="C6" s="167"/>
    </row>
    <row r="7" spans="1:10">
      <c r="A7" s="275"/>
      <c r="B7" s="275"/>
      <c r="C7" s="275"/>
      <c r="D7" s="275"/>
      <c r="E7" s="275"/>
      <c r="F7" s="275"/>
      <c r="G7" s="275"/>
    </row>
    <row r="8" spans="1:10">
      <c r="A8" s="167"/>
      <c r="B8" s="167"/>
      <c r="C8" s="167"/>
    </row>
    <row r="9" spans="1:10">
      <c r="A9" s="165" t="s">
        <v>73</v>
      </c>
      <c r="B9" s="166"/>
      <c r="C9" s="166"/>
    </row>
    <row r="10" spans="1:10" s="120" customFormat="1" ht="22.5">
      <c r="A10" s="168" t="s">
        <v>28</v>
      </c>
      <c r="B10" s="238" t="s">
        <v>74</v>
      </c>
      <c r="C10" s="168" t="s">
        <v>75</v>
      </c>
      <c r="D10" s="276" t="s">
        <v>47</v>
      </c>
      <c r="E10" s="277"/>
      <c r="F10" s="278"/>
      <c r="G10" s="276" t="s">
        <v>76</v>
      </c>
      <c r="H10" s="277"/>
      <c r="I10" s="278"/>
    </row>
    <row r="11" spans="1:10">
      <c r="A11" s="188">
        <v>1</v>
      </c>
      <c r="B11" s="189" t="s">
        <v>121</v>
      </c>
      <c r="C11" s="190" t="s">
        <v>42</v>
      </c>
      <c r="D11" s="271" t="s">
        <v>566</v>
      </c>
      <c r="E11" s="272"/>
      <c r="F11" s="273"/>
      <c r="G11" s="271"/>
      <c r="H11" s="272"/>
      <c r="I11" s="273"/>
    </row>
    <row r="12" spans="1:10">
      <c r="A12" s="188">
        <v>2</v>
      </c>
      <c r="B12" s="189" t="s">
        <v>126</v>
      </c>
      <c r="C12" s="190" t="s">
        <v>567</v>
      </c>
      <c r="D12" s="271" t="e">
        <f>#REF!</f>
        <v>#REF!</v>
      </c>
      <c r="E12" s="272"/>
      <c r="F12" s="273"/>
      <c r="G12" s="271"/>
      <c r="H12" s="272"/>
      <c r="I12" s="273"/>
    </row>
    <row r="13" spans="1:10">
      <c r="A13" s="188">
        <v>3</v>
      </c>
      <c r="B13" s="189" t="s">
        <v>126</v>
      </c>
      <c r="C13" s="190" t="s">
        <v>568</v>
      </c>
      <c r="D13" s="271" t="e">
        <f>#REF!</f>
        <v>#REF!</v>
      </c>
      <c r="E13" s="272"/>
      <c r="F13" s="273"/>
      <c r="G13" s="271"/>
      <c r="H13" s="272"/>
      <c r="I13" s="273"/>
    </row>
    <row r="14" spans="1:10">
      <c r="A14" s="188">
        <v>4</v>
      </c>
      <c r="B14" s="189"/>
      <c r="C14" s="190"/>
      <c r="D14" s="271"/>
      <c r="E14" s="272"/>
      <c r="F14" s="273"/>
      <c r="G14" s="271"/>
      <c r="H14" s="272"/>
      <c r="I14" s="273"/>
    </row>
    <row r="15" spans="1:10">
      <c r="A15" s="188">
        <v>5</v>
      </c>
      <c r="B15" s="189"/>
      <c r="C15" s="190"/>
      <c r="D15" s="271"/>
      <c r="E15" s="272"/>
      <c r="F15" s="273"/>
      <c r="G15" s="271"/>
      <c r="H15" s="272"/>
      <c r="I15" s="273"/>
    </row>
    <row r="16" spans="1:10">
      <c r="A16" s="188">
        <v>6</v>
      </c>
      <c r="B16" s="189"/>
      <c r="C16" s="190"/>
      <c r="D16" s="271"/>
      <c r="E16" s="272"/>
      <c r="F16" s="273"/>
      <c r="G16" s="271"/>
      <c r="H16" s="272"/>
      <c r="I16" s="273"/>
    </row>
    <row r="17" spans="1:9">
      <c r="A17" s="188">
        <v>7</v>
      </c>
      <c r="B17" s="189"/>
      <c r="C17" s="190"/>
      <c r="D17" s="271"/>
      <c r="E17" s="272"/>
      <c r="F17" s="273"/>
      <c r="G17" s="271"/>
      <c r="H17" s="272"/>
      <c r="I17" s="273"/>
    </row>
    <row r="18" spans="1:9">
      <c r="A18" s="188">
        <v>8</v>
      </c>
      <c r="B18" s="189"/>
      <c r="C18" s="190"/>
      <c r="D18" s="271"/>
      <c r="E18" s="272"/>
      <c r="F18" s="273"/>
      <c r="G18" s="271"/>
      <c r="H18" s="272"/>
      <c r="I18" s="273"/>
    </row>
    <row r="19" spans="1:9">
      <c r="A19" s="188">
        <v>9</v>
      </c>
      <c r="B19" s="189"/>
      <c r="C19" s="190"/>
      <c r="D19" s="271"/>
      <c r="E19" s="272"/>
      <c r="F19" s="273"/>
      <c r="G19" s="271"/>
      <c r="H19" s="272"/>
      <c r="I19" s="273"/>
    </row>
    <row r="20" spans="1:9">
      <c r="A20" s="188">
        <v>10</v>
      </c>
      <c r="B20" s="189"/>
      <c r="C20" s="190"/>
      <c r="D20" s="271"/>
      <c r="E20" s="272"/>
      <c r="F20" s="273"/>
      <c r="G20" s="271"/>
      <c r="H20" s="272"/>
      <c r="I20" s="273"/>
    </row>
    <row r="21" spans="1:9">
      <c r="A21" s="188">
        <v>11</v>
      </c>
      <c r="B21" s="189"/>
      <c r="C21" s="190"/>
      <c r="D21" s="271"/>
      <c r="E21" s="272"/>
      <c r="F21" s="273"/>
      <c r="G21" s="271"/>
      <c r="H21" s="272"/>
      <c r="I21" s="273"/>
    </row>
    <row r="22" spans="1:9">
      <c r="A22" s="188">
        <v>12</v>
      </c>
      <c r="B22" s="189"/>
      <c r="C22" s="190"/>
      <c r="D22" s="271"/>
      <c r="E22" s="272"/>
      <c r="F22" s="273"/>
      <c r="G22" s="271"/>
      <c r="H22" s="272"/>
      <c r="I22" s="273"/>
    </row>
    <row r="23" spans="1:9">
      <c r="A23" s="188">
        <v>13</v>
      </c>
      <c r="B23" s="189"/>
      <c r="C23" s="190"/>
      <c r="D23" s="271"/>
      <c r="E23" s="272"/>
      <c r="F23" s="273"/>
      <c r="G23" s="271"/>
      <c r="H23" s="272"/>
      <c r="I23" s="273"/>
    </row>
    <row r="24" spans="1:9">
      <c r="A24" s="188">
        <v>14</v>
      </c>
      <c r="B24" s="189"/>
      <c r="C24" s="190"/>
      <c r="D24" s="271"/>
      <c r="E24" s="272"/>
      <c r="F24" s="273"/>
      <c r="G24" s="271"/>
      <c r="H24" s="272"/>
      <c r="I24" s="273"/>
    </row>
    <row r="25" spans="1:9">
      <c r="A25" s="188">
        <v>15</v>
      </c>
      <c r="B25" s="189"/>
      <c r="C25" s="190"/>
      <c r="D25" s="271"/>
      <c r="E25" s="272"/>
      <c r="F25" s="273"/>
      <c r="G25" s="271"/>
      <c r="H25" s="272"/>
      <c r="I25" s="273"/>
    </row>
    <row r="26" spans="1:9">
      <c r="A26" s="188">
        <v>16</v>
      </c>
      <c r="B26" s="189"/>
      <c r="C26" s="190"/>
      <c r="D26" s="271"/>
      <c r="E26" s="272"/>
      <c r="F26" s="273"/>
      <c r="G26" s="271"/>
      <c r="H26" s="272"/>
      <c r="I26" s="273"/>
    </row>
    <row r="27" spans="1:9">
      <c r="A27" s="188">
        <v>17</v>
      </c>
      <c r="B27" s="189"/>
      <c r="C27" s="190"/>
      <c r="D27" s="271"/>
      <c r="E27" s="272"/>
      <c r="F27" s="273"/>
      <c r="G27" s="271"/>
      <c r="H27" s="272"/>
      <c r="I27" s="273"/>
    </row>
    <row r="28" spans="1:9">
      <c r="A28" s="188">
        <v>18</v>
      </c>
      <c r="B28" s="189"/>
      <c r="C28" s="190"/>
      <c r="D28" s="271"/>
      <c r="E28" s="272"/>
      <c r="F28" s="273"/>
      <c r="G28" s="271"/>
      <c r="H28" s="272"/>
      <c r="I28" s="273"/>
    </row>
    <row r="29" spans="1:9">
      <c r="A29" s="188">
        <v>19</v>
      </c>
      <c r="B29" s="189"/>
      <c r="C29" s="190"/>
      <c r="D29" s="271"/>
      <c r="E29" s="272"/>
      <c r="F29" s="273"/>
      <c r="G29" s="271"/>
      <c r="H29" s="272"/>
      <c r="I29" s="273"/>
    </row>
    <row r="30" spans="1:9">
      <c r="A30" s="188">
        <v>20</v>
      </c>
      <c r="B30" s="189"/>
      <c r="C30" s="190"/>
      <c r="D30" s="271"/>
      <c r="E30" s="272"/>
      <c r="F30" s="273"/>
      <c r="G30" s="271"/>
      <c r="H30" s="272"/>
      <c r="I30" s="273"/>
    </row>
    <row r="31" spans="1:9">
      <c r="A31" s="188">
        <v>21</v>
      </c>
      <c r="B31" s="189"/>
      <c r="C31" s="190"/>
      <c r="D31" s="271"/>
      <c r="E31" s="272"/>
      <c r="F31" s="273"/>
      <c r="G31" s="271"/>
      <c r="H31" s="272"/>
      <c r="I31" s="273"/>
    </row>
    <row r="32" spans="1:9">
      <c r="A32" s="188">
        <v>22</v>
      </c>
      <c r="B32" s="189"/>
      <c r="C32" s="190"/>
      <c r="D32" s="271"/>
      <c r="E32" s="272"/>
      <c r="F32" s="273"/>
      <c r="G32" s="271"/>
      <c r="H32" s="272"/>
      <c r="I32" s="273"/>
    </row>
    <row r="33" spans="1:9">
      <c r="A33" s="188">
        <v>23</v>
      </c>
      <c r="B33" s="189"/>
      <c r="C33" s="190"/>
      <c r="D33" s="271"/>
      <c r="E33" s="272"/>
      <c r="F33" s="273"/>
      <c r="G33" s="271"/>
      <c r="H33" s="272"/>
      <c r="I33" s="273"/>
    </row>
    <row r="34" spans="1:9">
      <c r="A34" s="188">
        <v>24</v>
      </c>
      <c r="B34" s="189"/>
      <c r="C34" s="190"/>
      <c r="D34" s="271"/>
      <c r="E34" s="272"/>
      <c r="F34" s="273"/>
      <c r="G34" s="271"/>
      <c r="H34" s="272"/>
      <c r="I34" s="273"/>
    </row>
    <row r="35" spans="1:9">
      <c r="A35" s="188">
        <v>25</v>
      </c>
      <c r="B35" s="189"/>
      <c r="C35" s="190"/>
      <c r="D35" s="271"/>
      <c r="E35" s="272"/>
      <c r="F35" s="273"/>
      <c r="G35" s="271"/>
      <c r="H35" s="272"/>
      <c r="I35" s="273"/>
    </row>
    <row r="36" spans="1:9">
      <c r="A36" s="188">
        <v>26</v>
      </c>
      <c r="B36" s="189"/>
      <c r="C36" s="190"/>
      <c r="D36" s="271"/>
      <c r="E36" s="272"/>
      <c r="F36" s="273"/>
      <c r="G36" s="271"/>
      <c r="H36" s="272"/>
      <c r="I36" s="273"/>
    </row>
    <row r="37" spans="1:9">
      <c r="A37" s="188">
        <v>27</v>
      </c>
      <c r="B37" s="189"/>
      <c r="C37" s="190"/>
      <c r="D37" s="271"/>
      <c r="E37" s="272"/>
      <c r="F37" s="273"/>
      <c r="G37" s="271"/>
      <c r="H37" s="272"/>
      <c r="I37" s="273"/>
    </row>
    <row r="38" spans="1:9">
      <c r="A38" s="188">
        <v>28</v>
      </c>
      <c r="B38" s="189"/>
      <c r="C38" s="190"/>
      <c r="D38" s="271"/>
      <c r="E38" s="272"/>
      <c r="F38" s="273"/>
      <c r="G38" s="271"/>
      <c r="H38" s="272"/>
      <c r="I38" s="273"/>
    </row>
    <row r="39" spans="1:9">
      <c r="A39" s="188">
        <v>29</v>
      </c>
      <c r="B39" s="189"/>
      <c r="C39" s="190"/>
      <c r="D39" s="271"/>
      <c r="E39" s="272"/>
      <c r="F39" s="273"/>
      <c r="G39" s="271"/>
      <c r="H39" s="272"/>
      <c r="I39" s="273"/>
    </row>
    <row r="40" spans="1:9">
      <c r="A40" s="188">
        <v>30</v>
      </c>
      <c r="B40" s="189"/>
      <c r="C40" s="190"/>
      <c r="D40" s="271"/>
      <c r="E40" s="272"/>
      <c r="F40" s="273"/>
      <c r="G40" s="271"/>
      <c r="H40" s="272"/>
      <c r="I40" s="273"/>
    </row>
    <row r="41" spans="1:9">
      <c r="A41" s="188">
        <v>31</v>
      </c>
      <c r="B41" s="189"/>
      <c r="C41" s="190"/>
      <c r="D41" s="271"/>
      <c r="E41" s="272"/>
      <c r="F41" s="273"/>
      <c r="G41" s="271"/>
      <c r="H41" s="272"/>
      <c r="I41" s="273"/>
    </row>
    <row r="42" spans="1:9">
      <c r="A42" s="188">
        <v>32</v>
      </c>
      <c r="B42" s="189"/>
      <c r="C42" s="190"/>
      <c r="D42" s="271"/>
      <c r="E42" s="272"/>
      <c r="F42" s="273"/>
      <c r="G42" s="271"/>
      <c r="H42" s="272"/>
      <c r="I42" s="273"/>
    </row>
    <row r="43" spans="1:9">
      <c r="A43" s="188">
        <v>33</v>
      </c>
      <c r="B43" s="189"/>
      <c r="C43" s="190"/>
      <c r="D43" s="271"/>
      <c r="E43" s="272"/>
      <c r="F43" s="273"/>
      <c r="G43" s="271"/>
      <c r="H43" s="272"/>
      <c r="I43" s="273"/>
    </row>
    <row r="44" spans="1:9">
      <c r="A44" s="188">
        <v>34</v>
      </c>
      <c r="B44" s="189"/>
      <c r="C44" s="190"/>
      <c r="D44" s="271"/>
      <c r="E44" s="272"/>
      <c r="F44" s="273"/>
      <c r="G44" s="271"/>
      <c r="H44" s="272"/>
      <c r="I44" s="273"/>
    </row>
    <row r="45" spans="1:9">
      <c r="A45" s="188">
        <v>35</v>
      </c>
      <c r="B45" s="189"/>
      <c r="C45" s="190"/>
      <c r="D45" s="271"/>
      <c r="E45" s="272"/>
      <c r="F45" s="273"/>
      <c r="G45" s="271"/>
      <c r="H45" s="272"/>
      <c r="I45" s="273"/>
    </row>
    <row r="46" spans="1:9">
      <c r="A46" s="188">
        <v>36</v>
      </c>
      <c r="B46" s="189"/>
      <c r="C46" s="190"/>
      <c r="D46" s="271"/>
      <c r="E46" s="272"/>
      <c r="F46" s="273"/>
      <c r="G46" s="271"/>
      <c r="H46" s="272"/>
      <c r="I46" s="273"/>
    </row>
    <row r="47" spans="1:9">
      <c r="A47" s="188">
        <v>37</v>
      </c>
      <c r="B47" s="189"/>
      <c r="C47" s="190"/>
      <c r="D47" s="271"/>
      <c r="E47" s="272"/>
      <c r="F47" s="273"/>
      <c r="G47" s="271"/>
      <c r="H47" s="272"/>
      <c r="I47" s="273"/>
    </row>
    <row r="48" spans="1:9">
      <c r="A48" s="188">
        <v>38</v>
      </c>
      <c r="B48" s="189"/>
      <c r="C48" s="190"/>
      <c r="D48" s="271"/>
      <c r="E48" s="272"/>
      <c r="F48" s="273"/>
      <c r="G48" s="271"/>
      <c r="H48" s="272"/>
      <c r="I48" s="273"/>
    </row>
    <row r="49" spans="1:9">
      <c r="A49" s="188">
        <v>39</v>
      </c>
      <c r="B49" s="189"/>
      <c r="C49" s="190"/>
      <c r="D49" s="271"/>
      <c r="E49" s="272"/>
      <c r="F49" s="273"/>
      <c r="G49" s="271"/>
      <c r="H49" s="272"/>
      <c r="I49" s="273"/>
    </row>
    <row r="50" spans="1:9">
      <c r="A50" s="188">
        <v>40</v>
      </c>
      <c r="B50" s="189"/>
      <c r="C50" s="190"/>
      <c r="D50" s="271"/>
      <c r="E50" s="272"/>
      <c r="F50" s="273"/>
      <c r="G50" s="271"/>
      <c r="H50" s="272"/>
      <c r="I50" s="273"/>
    </row>
    <row r="51" spans="1:9">
      <c r="A51" s="188">
        <v>41</v>
      </c>
      <c r="B51" s="189"/>
      <c r="C51" s="190"/>
      <c r="D51" s="271"/>
      <c r="E51" s="272"/>
      <c r="F51" s="273"/>
      <c r="G51" s="271"/>
      <c r="H51" s="272"/>
      <c r="I51" s="273"/>
    </row>
    <row r="52" spans="1:9">
      <c r="A52" s="188">
        <v>42</v>
      </c>
      <c r="B52" s="189"/>
      <c r="C52" s="190"/>
      <c r="D52" s="271"/>
      <c r="E52" s="272"/>
      <c r="F52" s="273"/>
      <c r="G52" s="271"/>
      <c r="H52" s="272"/>
      <c r="I52" s="273"/>
    </row>
    <row r="53" spans="1:9">
      <c r="A53" s="188">
        <v>43</v>
      </c>
      <c r="B53" s="189"/>
      <c r="C53" s="190"/>
      <c r="D53" s="271"/>
      <c r="E53" s="272"/>
      <c r="F53" s="273"/>
      <c r="G53" s="271"/>
      <c r="H53" s="272"/>
      <c r="I53" s="273"/>
    </row>
    <row r="54" spans="1:9">
      <c r="A54" s="188">
        <v>44</v>
      </c>
      <c r="B54" s="189"/>
      <c r="C54" s="190"/>
      <c r="D54" s="271"/>
      <c r="E54" s="272"/>
      <c r="F54" s="273"/>
      <c r="G54" s="271"/>
      <c r="H54" s="272"/>
      <c r="I54" s="273"/>
    </row>
    <row r="55" spans="1:9">
      <c r="A55" s="188">
        <v>45</v>
      </c>
      <c r="B55" s="189"/>
      <c r="C55" s="190"/>
      <c r="D55" s="271"/>
      <c r="E55" s="272"/>
      <c r="F55" s="273"/>
      <c r="G55" s="271"/>
      <c r="H55" s="272"/>
      <c r="I55" s="273"/>
    </row>
  </sheetData>
  <mergeCells count="95">
    <mergeCell ref="G55:I55"/>
    <mergeCell ref="G50:I50"/>
    <mergeCell ref="G51:I51"/>
    <mergeCell ref="G52:I52"/>
    <mergeCell ref="G53:I53"/>
    <mergeCell ref="G54:I54"/>
    <mergeCell ref="G45:I45"/>
    <mergeCell ref="G46:I46"/>
    <mergeCell ref="G47:I47"/>
    <mergeCell ref="G48:I48"/>
    <mergeCell ref="G49:I49"/>
    <mergeCell ref="G40:I40"/>
    <mergeCell ref="G41:I41"/>
    <mergeCell ref="G42:I42"/>
    <mergeCell ref="G43:I43"/>
    <mergeCell ref="G44:I44"/>
    <mergeCell ref="G35:I35"/>
    <mergeCell ref="G36:I36"/>
    <mergeCell ref="G37:I37"/>
    <mergeCell ref="G38:I38"/>
    <mergeCell ref="G39:I39"/>
    <mergeCell ref="G30:I30"/>
    <mergeCell ref="G31:I31"/>
    <mergeCell ref="G32:I32"/>
    <mergeCell ref="G33:I33"/>
    <mergeCell ref="G34:I34"/>
    <mergeCell ref="G25:I25"/>
    <mergeCell ref="G26:I26"/>
    <mergeCell ref="G27:I27"/>
    <mergeCell ref="G28:I28"/>
    <mergeCell ref="G29:I29"/>
    <mergeCell ref="G20:I20"/>
    <mergeCell ref="G21:I21"/>
    <mergeCell ref="G22:I22"/>
    <mergeCell ref="G23:I23"/>
    <mergeCell ref="G24:I24"/>
    <mergeCell ref="G15:I15"/>
    <mergeCell ref="G16:I16"/>
    <mergeCell ref="G17:I17"/>
    <mergeCell ref="G18:I18"/>
    <mergeCell ref="G19:I19"/>
    <mergeCell ref="G10:I10"/>
    <mergeCell ref="G11:I11"/>
    <mergeCell ref="G12:I12"/>
    <mergeCell ref="G13:I13"/>
    <mergeCell ref="G14:I14"/>
    <mergeCell ref="D40:F40"/>
    <mergeCell ref="D41:F41"/>
    <mergeCell ref="D42:F42"/>
    <mergeCell ref="D43:F43"/>
    <mergeCell ref="D44:F44"/>
    <mergeCell ref="D31:F31"/>
    <mergeCell ref="D32:F32"/>
    <mergeCell ref="D33:F33"/>
    <mergeCell ref="D34:F34"/>
    <mergeCell ref="D35:F35"/>
    <mergeCell ref="D26:F26"/>
    <mergeCell ref="D27:F27"/>
    <mergeCell ref="D28:F28"/>
    <mergeCell ref="D29:F29"/>
    <mergeCell ref="D30:F30"/>
    <mergeCell ref="D10:F10"/>
    <mergeCell ref="D11:F11"/>
    <mergeCell ref="D12:F12"/>
    <mergeCell ref="D13:F13"/>
    <mergeCell ref="D14:F14"/>
    <mergeCell ref="D52:F52"/>
    <mergeCell ref="D53:F53"/>
    <mergeCell ref="D54:F54"/>
    <mergeCell ref="D55:F55"/>
    <mergeCell ref="D49:F49"/>
    <mergeCell ref="D50:F50"/>
    <mergeCell ref="D51:F51"/>
    <mergeCell ref="D46:F46"/>
    <mergeCell ref="D47:F47"/>
    <mergeCell ref="D48:F48"/>
    <mergeCell ref="D45:F45"/>
    <mergeCell ref="A1:XFD1"/>
    <mergeCell ref="A7:G7"/>
    <mergeCell ref="A4:G5"/>
    <mergeCell ref="D36:F36"/>
    <mergeCell ref="D37:F37"/>
    <mergeCell ref="D38:F38"/>
    <mergeCell ref="D39:F39"/>
    <mergeCell ref="D15:F15"/>
    <mergeCell ref="D16:F16"/>
    <mergeCell ref="D17:F17"/>
    <mergeCell ref="D18:F18"/>
    <mergeCell ref="D19:F19"/>
    <mergeCell ref="D25:F25"/>
    <mergeCell ref="D20:F20"/>
    <mergeCell ref="D21:F21"/>
    <mergeCell ref="D22:F22"/>
    <mergeCell ref="D23:F23"/>
    <mergeCell ref="D24:F24"/>
  </mergeCells>
  <conditionalFormatting sqref="C11:C55">
    <cfRule type="expression" dxfId="0" priority="1">
      <formula>IF(B11="N",1,0)</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'Fixed Data'!$C$123:$C$124</xm:f>
          </x14:formula1>
          <xm:sqref>B11:B55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autoPageBreaks="0"/>
  </sheetPr>
  <dimension ref="A1:BP214"/>
  <sheetViews>
    <sheetView topLeftCell="F13" zoomScale="90" zoomScaleNormal="90" workbookViewId="0">
      <selection activeCell="I27" sqref="I27"/>
    </sheetView>
  </sheetViews>
  <sheetFormatPr defaultColWidth="9" defaultRowHeight="12.75"/>
  <cols>
    <col min="1" max="1" width="25.75" style="4" customWidth="1"/>
    <col min="2" max="2" width="25.75" style="122" customWidth="1"/>
    <col min="3" max="3" width="33.5" style="4" hidden="1" customWidth="1"/>
    <col min="4" max="4" width="35.5" style="4" customWidth="1"/>
    <col min="5" max="5" width="40.5" style="4" bestFit="1" customWidth="1"/>
    <col min="6" max="6" width="13.875" style="4" customWidth="1"/>
    <col min="7" max="8" width="14.625" style="4" customWidth="1"/>
    <col min="9" max="9" width="18.5" style="4" customWidth="1"/>
    <col min="10" max="10" width="16.625" style="4" customWidth="1"/>
    <col min="11" max="11" width="11.5" style="4" customWidth="1"/>
    <col min="12" max="12" width="20" style="4" customWidth="1"/>
    <col min="13" max="14" width="11.5" style="4" customWidth="1"/>
    <col min="15" max="15" width="12.625" style="4" customWidth="1"/>
    <col min="16" max="19" width="11.5" style="4" customWidth="1"/>
    <col min="20" max="20" width="11.5" style="79" customWidth="1"/>
    <col min="21" max="58" width="11.5" style="4" customWidth="1"/>
    <col min="59" max="16384" width="9" style="4"/>
  </cols>
  <sheetData>
    <row r="1" spans="1:68" s="269" customFormat="1" ht="57" customHeight="1"/>
    <row r="2" spans="1:68" s="187" customFormat="1" ht="13.5" customHeight="1">
      <c r="A2" s="236"/>
      <c r="B2" s="236"/>
      <c r="C2" s="236"/>
      <c r="D2" s="236"/>
      <c r="E2" s="236"/>
      <c r="F2" s="236"/>
      <c r="G2" s="236"/>
      <c r="H2" s="236"/>
      <c r="I2" s="236"/>
      <c r="J2" s="236"/>
      <c r="K2" s="236"/>
      <c r="L2" s="236"/>
      <c r="M2" s="236"/>
      <c r="N2" s="236"/>
      <c r="O2" s="236"/>
      <c r="P2" s="67"/>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36"/>
      <c r="BE2" s="236"/>
      <c r="BF2" s="236"/>
      <c r="BG2" s="236"/>
      <c r="BH2" s="236"/>
      <c r="BI2" s="236"/>
      <c r="BJ2" s="236"/>
      <c r="BK2" s="236"/>
      <c r="BL2" s="236"/>
      <c r="BM2" s="236"/>
      <c r="BN2" s="236"/>
      <c r="BO2" s="236"/>
      <c r="BP2" s="236"/>
    </row>
    <row r="3" spans="1:68" ht="13.5" customHeight="1">
      <c r="A3" s="236"/>
      <c r="P3" s="67"/>
      <c r="T3" s="4"/>
    </row>
    <row r="4" spans="1:68" ht="12.75" customHeight="1">
      <c r="A4" s="282" t="s">
        <v>77</v>
      </c>
      <c r="B4" s="282"/>
      <c r="D4" s="123" t="s">
        <v>78</v>
      </c>
      <c r="E4" s="24"/>
      <c r="F4" s="24"/>
      <c r="G4" s="24"/>
      <c r="H4" s="124"/>
      <c r="L4" s="74"/>
      <c r="M4" s="23"/>
      <c r="N4" s="23"/>
      <c r="O4" s="23"/>
      <c r="P4" s="67"/>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row>
    <row r="5" spans="1:68">
      <c r="A5" s="282"/>
      <c r="B5" s="282"/>
      <c r="D5" s="23"/>
      <c r="E5" s="23"/>
      <c r="F5" s="23"/>
      <c r="G5" s="24"/>
      <c r="H5" s="4" t="s">
        <v>79</v>
      </c>
      <c r="K5" s="125">
        <v>6199</v>
      </c>
      <c r="L5" s="21" t="s">
        <v>80</v>
      </c>
      <c r="N5" s="67" t="s">
        <v>81</v>
      </c>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row>
    <row r="6" spans="1:68">
      <c r="A6" s="282"/>
      <c r="B6" s="282"/>
      <c r="D6" s="23" t="s">
        <v>82</v>
      </c>
      <c r="E6" s="191">
        <v>2.9000000000000001E-2</v>
      </c>
      <c r="F6" s="126" t="s">
        <v>83</v>
      </c>
      <c r="G6" s="24"/>
      <c r="K6" s="125"/>
      <c r="L6" s="124"/>
      <c r="M6" s="67"/>
      <c r="N6" s="67"/>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row>
    <row r="7" spans="1:68">
      <c r="A7" s="282"/>
      <c r="B7" s="282"/>
      <c r="D7" s="23" t="s">
        <v>84</v>
      </c>
      <c r="E7" s="75">
        <v>3.5000000000000003E-2</v>
      </c>
      <c r="F7" s="127" t="s">
        <v>85</v>
      </c>
      <c r="G7" s="73" t="s">
        <v>86</v>
      </c>
      <c r="K7" s="125"/>
      <c r="L7" s="128"/>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row>
    <row r="8" spans="1:68">
      <c r="A8" s="282"/>
      <c r="B8" s="282"/>
      <c r="D8" s="23" t="s">
        <v>87</v>
      </c>
      <c r="E8" s="75">
        <v>0.03</v>
      </c>
      <c r="F8" s="127" t="s">
        <v>85</v>
      </c>
      <c r="G8" s="73" t="s">
        <v>88</v>
      </c>
      <c r="H8" s="4" t="s">
        <v>89</v>
      </c>
      <c r="K8" s="26">
        <v>28</v>
      </c>
      <c r="L8" s="127"/>
      <c r="M8" s="74"/>
      <c r="N8" s="74" t="s">
        <v>90</v>
      </c>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row>
    <row r="9" spans="1:68">
      <c r="A9" s="282"/>
      <c r="B9" s="282"/>
      <c r="D9" s="23" t="s">
        <v>91</v>
      </c>
      <c r="E9" s="75">
        <v>1.4999999999999999E-2</v>
      </c>
      <c r="F9" s="127" t="s">
        <v>92</v>
      </c>
      <c r="G9" s="73" t="s">
        <v>88</v>
      </c>
      <c r="K9" s="180"/>
      <c r="L9" s="74"/>
      <c r="M9" s="67"/>
      <c r="O9" s="23"/>
      <c r="P9" s="23"/>
      <c r="Q9" s="23"/>
      <c r="R9" s="23"/>
      <c r="S9" s="74"/>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row>
    <row r="10" spans="1:68">
      <c r="A10" s="282"/>
      <c r="B10" s="282"/>
      <c r="D10" s="23" t="s">
        <v>93</v>
      </c>
      <c r="E10" s="75">
        <v>1.28571428571429E-2</v>
      </c>
      <c r="F10" s="127" t="s">
        <v>92</v>
      </c>
      <c r="G10" s="73" t="s">
        <v>88</v>
      </c>
      <c r="K10" s="26"/>
      <c r="L10" s="128"/>
      <c r="O10" s="23"/>
      <c r="P10" s="23"/>
      <c r="Q10" s="23"/>
      <c r="R10" s="23"/>
      <c r="S10" s="74"/>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row>
    <row r="11" spans="1:68">
      <c r="A11" s="282"/>
      <c r="B11" s="282"/>
      <c r="D11" s="23" t="s">
        <v>94</v>
      </c>
      <c r="E11" s="192">
        <v>45</v>
      </c>
      <c r="K11" s="26"/>
      <c r="L11" s="124"/>
      <c r="O11" s="23"/>
      <c r="P11" s="23"/>
      <c r="Q11" s="23"/>
      <c r="R11" s="23"/>
      <c r="S11" s="74"/>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row>
    <row r="12" spans="1:68">
      <c r="A12" s="282"/>
      <c r="B12" s="282"/>
      <c r="D12" s="23" t="s">
        <v>95</v>
      </c>
      <c r="E12" s="96">
        <f>F12*'Fixed Data (CPIH)'!$E$18</f>
        <v>1.6948920240640488</v>
      </c>
      <c r="F12" s="4">
        <v>1.617</v>
      </c>
      <c r="G12" s="4" t="s">
        <v>96</v>
      </c>
      <c r="H12" s="74" t="s">
        <v>97</v>
      </c>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row>
    <row r="13" spans="1:68">
      <c r="A13" s="282"/>
      <c r="B13" s="282"/>
      <c r="D13" s="129" t="s">
        <v>98</v>
      </c>
      <c r="E13" s="96">
        <f>F13*'Fixed Data (CPIH)'!$E$18</f>
        <v>8.8046338912418122E-3</v>
      </c>
      <c r="F13" s="4">
        <v>8.3999999999999995E-3</v>
      </c>
      <c r="G13" s="4" t="s">
        <v>96</v>
      </c>
      <c r="H13" s="91" t="s">
        <v>99</v>
      </c>
      <c r="I13" s="23"/>
      <c r="J13" s="23"/>
      <c r="K13" s="21"/>
      <c r="L13" s="21" t="s">
        <v>100</v>
      </c>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row>
    <row r="14" spans="1:68">
      <c r="A14" s="74"/>
      <c r="B14" s="24"/>
      <c r="C14" s="23"/>
      <c r="D14" s="23"/>
      <c r="E14" s="23"/>
      <c r="J14" s="23"/>
      <c r="K14" s="23"/>
      <c r="L14" s="23" t="s">
        <v>101</v>
      </c>
      <c r="M14" s="74" t="s">
        <v>102</v>
      </c>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row>
    <row r="15" spans="1:68">
      <c r="A15" s="23"/>
      <c r="B15" s="130"/>
      <c r="D15" s="23"/>
      <c r="J15" s="23"/>
      <c r="K15" s="23"/>
      <c r="L15" s="23" t="s">
        <v>103</v>
      </c>
      <c r="M15" s="74" t="s">
        <v>104</v>
      </c>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row>
    <row r="16" spans="1:68" ht="51">
      <c r="A16" s="23"/>
      <c r="B16" s="131" t="s">
        <v>105</v>
      </c>
      <c r="C16" s="133"/>
      <c r="D16" s="131" t="s">
        <v>106</v>
      </c>
      <c r="E16" s="133" t="s">
        <v>107</v>
      </c>
      <c r="F16" s="133" t="s">
        <v>108</v>
      </c>
      <c r="G16" s="133" t="s">
        <v>109</v>
      </c>
      <c r="H16" s="133" t="s">
        <v>110</v>
      </c>
      <c r="I16" s="133" t="s">
        <v>111</v>
      </c>
      <c r="J16" s="134"/>
      <c r="K16" s="23"/>
      <c r="L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row>
    <row r="17" spans="1:67">
      <c r="A17" s="23"/>
      <c r="B17" s="135">
        <v>2010</v>
      </c>
      <c r="C17" s="136"/>
      <c r="D17" s="135"/>
      <c r="E17" s="137">
        <v>13.783462100040758</v>
      </c>
      <c r="F17" s="137">
        <f>E17*'Fixed Data (CPIH)'!$E$19</f>
        <v>14.076589360861204</v>
      </c>
      <c r="G17" s="137"/>
      <c r="H17" s="137">
        <v>58.665028453326606</v>
      </c>
      <c r="I17" s="137">
        <f>H17*'Fixed Data (CPIH)'!$E$19</f>
        <v>59.912633661050599</v>
      </c>
      <c r="J17" s="134"/>
      <c r="K17" s="23"/>
      <c r="L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row>
    <row r="18" spans="1:67" ht="12.75" customHeight="1">
      <c r="A18" s="23"/>
      <c r="B18" s="135">
        <v>2011</v>
      </c>
      <c r="C18" s="136"/>
      <c r="D18" s="135"/>
      <c r="E18" s="137">
        <v>12.400360205299593</v>
      </c>
      <c r="F18" s="137">
        <f>E18*'Fixed Data (CPIH)'!$E$19</f>
        <v>12.664073602832392</v>
      </c>
      <c r="G18" s="137"/>
      <c r="H18" s="137">
        <v>59.545003880126501</v>
      </c>
      <c r="I18" s="137">
        <f>H18*'Fixed Data (CPIH)'!$E$19</f>
        <v>60.81132316596635</v>
      </c>
      <c r="J18" s="134"/>
      <c r="K18" s="23"/>
      <c r="L18" s="23"/>
      <c r="N18" s="27"/>
      <c r="O18" s="25"/>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row>
    <row r="19" spans="1:67">
      <c r="A19" s="23"/>
      <c r="B19" s="135">
        <v>2012</v>
      </c>
      <c r="C19" s="136"/>
      <c r="D19" s="135"/>
      <c r="E19" s="137">
        <v>6.4551234421224351</v>
      </c>
      <c r="F19" s="137">
        <f>E19*'Fixed Data (CPIH)'!$E$19</f>
        <v>6.592401916798373</v>
      </c>
      <c r="G19" s="137"/>
      <c r="H19" s="137">
        <v>60.438178938328392</v>
      </c>
      <c r="I19" s="137">
        <f>H19*'Fixed Data (CPIH)'!$E$19</f>
        <v>61.723493013455844</v>
      </c>
      <c r="J19" s="134"/>
      <c r="K19" s="23"/>
      <c r="L19" s="23"/>
      <c r="N19" s="27"/>
      <c r="O19" s="25"/>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row>
    <row r="20" spans="1:67">
      <c r="A20" s="23"/>
      <c r="B20" s="135">
        <v>2013</v>
      </c>
      <c r="C20" s="136"/>
      <c r="D20" s="135"/>
      <c r="E20" s="137">
        <v>4.0147439587930336</v>
      </c>
      <c r="F20" s="137">
        <f>E20*'Fixed Data (CPIH)'!$E$19</f>
        <v>4.1001238793815595</v>
      </c>
      <c r="G20" s="137"/>
      <c r="H20" s="137">
        <v>61.344751622403308</v>
      </c>
      <c r="I20" s="137">
        <f>H20*'Fixed Data (CPIH)'!$E$19</f>
        <v>62.649345408657666</v>
      </c>
      <c r="J20" s="134"/>
      <c r="K20" s="23"/>
      <c r="O20" s="25"/>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2"/>
      <c r="BO20" s="22"/>
    </row>
    <row r="21" spans="1:67">
      <c r="A21" s="23"/>
      <c r="B21" s="135">
        <v>2014</v>
      </c>
      <c r="C21" s="136"/>
      <c r="D21" s="135"/>
      <c r="E21" s="137">
        <v>5.007237842576199</v>
      </c>
      <c r="F21" s="137">
        <f>E21*'Fixed Data (CPIH)'!$E$19</f>
        <v>5.1137247253649942</v>
      </c>
      <c r="G21" s="137"/>
      <c r="H21" s="137">
        <v>62.26492289673935</v>
      </c>
      <c r="I21" s="137">
        <f>H21*'Fixed Data (CPIH)'!$E$19</f>
        <v>63.589085589787523</v>
      </c>
      <c r="J21" s="134"/>
      <c r="K21" s="23"/>
      <c r="O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2"/>
      <c r="BO21" s="22"/>
    </row>
    <row r="22" spans="1:67">
      <c r="A22" s="23"/>
      <c r="B22" s="135">
        <v>2015</v>
      </c>
      <c r="C22" s="136"/>
      <c r="D22" s="135"/>
      <c r="E22" s="137">
        <v>5.7734011988930565</v>
      </c>
      <c r="F22" s="137">
        <f>E22*'Fixed Data (CPIH)'!$E$19</f>
        <v>5.8961817649631723</v>
      </c>
      <c r="G22" s="137"/>
      <c r="H22" s="137">
        <v>63.198896740190428</v>
      </c>
      <c r="I22" s="137">
        <f>H22*'Fixed Data (CPIH)'!$E$19</f>
        <v>64.542921873634327</v>
      </c>
      <c r="J22" s="134"/>
      <c r="K22" s="23"/>
      <c r="O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2"/>
      <c r="BO22" s="22"/>
    </row>
    <row r="23" spans="1:67">
      <c r="A23" s="23"/>
      <c r="B23" s="135">
        <v>2016</v>
      </c>
      <c r="C23" s="136"/>
      <c r="D23" s="135"/>
      <c r="E23" s="137">
        <v>4.4507990808167754</v>
      </c>
      <c r="F23" s="137">
        <f>E23*'Fixed Data (CPIH)'!$E$19</f>
        <v>4.5454524076480745</v>
      </c>
      <c r="G23" s="137"/>
      <c r="H23" s="137">
        <v>64.146880191293278</v>
      </c>
      <c r="I23" s="137">
        <f>H23*'Fixed Data (CPIH)'!$E$19</f>
        <v>65.511065701738829</v>
      </c>
      <c r="J23" s="134"/>
      <c r="K23" s="23"/>
      <c r="N23" s="25"/>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2"/>
      <c r="BO23" s="22"/>
    </row>
    <row r="24" spans="1:67">
      <c r="A24" s="24">
        <v>1</v>
      </c>
      <c r="B24" s="135">
        <v>2017</v>
      </c>
      <c r="C24" s="136"/>
      <c r="D24" s="137">
        <v>384.43</v>
      </c>
      <c r="E24" s="137">
        <v>4.1251330376845035</v>
      </c>
      <c r="F24" s="137">
        <f>E24*'Fixed Data (CPIH)'!$E$19</f>
        <v>4.2128605577429656</v>
      </c>
      <c r="G24" s="138">
        <f t="shared" ref="G24:G55" si="0">D24/1000</f>
        <v>0.38442999999999999</v>
      </c>
      <c r="H24" s="138">
        <v>65.109083394162681</v>
      </c>
      <c r="I24" s="138">
        <f>H24*'Fixed Data (CPIH)'!$E$19</f>
        <v>66.493731687264926</v>
      </c>
      <c r="J24" s="134"/>
      <c r="K24" s="23"/>
      <c r="N24" s="23"/>
      <c r="O24" s="23"/>
      <c r="P24" s="134"/>
      <c r="Q24" s="134"/>
      <c r="R24" s="134"/>
      <c r="S24" s="134"/>
      <c r="T24" s="134"/>
      <c r="U24" s="134"/>
      <c r="V24" s="134"/>
      <c r="W24" s="134"/>
      <c r="X24" s="134"/>
      <c r="Y24" s="134"/>
      <c r="Z24" s="134"/>
      <c r="AA24" s="134"/>
      <c r="AB24" s="23"/>
      <c r="AC24" s="23"/>
      <c r="AD24" s="23"/>
      <c r="AE24" s="23"/>
      <c r="AF24" s="23"/>
      <c r="AG24" s="134"/>
      <c r="AH24" s="134"/>
      <c r="AI24" s="134"/>
      <c r="AJ24" s="28"/>
      <c r="AK24" s="28"/>
      <c r="AL24" s="28"/>
      <c r="AM24" s="28"/>
      <c r="AN24" s="28"/>
      <c r="AO24" s="28"/>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2"/>
      <c r="BO24" s="22"/>
    </row>
    <row r="25" spans="1:67">
      <c r="A25" s="24">
        <v>2</v>
      </c>
      <c r="B25" s="135">
        <v>2018</v>
      </c>
      <c r="C25" s="136"/>
      <c r="D25" s="137">
        <v>373.08363636363634</v>
      </c>
      <c r="E25" s="137">
        <v>4.1861621125606927</v>
      </c>
      <c r="F25" s="137">
        <f>E25*'Fixed Data (CPIH)'!$E$19</f>
        <v>4.2751875130369354</v>
      </c>
      <c r="G25" s="138">
        <f t="shared" si="0"/>
        <v>0.37308363636363634</v>
      </c>
      <c r="H25" s="138">
        <v>66.085719645075116</v>
      </c>
      <c r="I25" s="138">
        <f>H25*'Fixed Data (CPIH)'!$E$19</f>
        <v>67.491137662573891</v>
      </c>
      <c r="J25" s="134"/>
      <c r="K25" s="23"/>
      <c r="N25" s="23"/>
      <c r="O25" s="23"/>
      <c r="P25" s="134"/>
      <c r="Q25" s="134"/>
      <c r="AL25" s="28"/>
      <c r="AM25" s="28"/>
      <c r="AN25" s="28"/>
      <c r="AO25" s="29"/>
      <c r="AP25" s="1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2"/>
      <c r="BO25" s="22"/>
    </row>
    <row r="26" spans="1:67">
      <c r="A26" s="24">
        <v>3</v>
      </c>
      <c r="B26" s="135">
        <v>2019</v>
      </c>
      <c r="C26" s="136"/>
      <c r="D26" s="137">
        <v>361.73727272727268</v>
      </c>
      <c r="E26" s="137">
        <v>4.3713329870118631</v>
      </c>
      <c r="F26" s="137">
        <f>E26*'Fixed Data (CPIH)'!$E$19</f>
        <v>4.4642963408714902</v>
      </c>
      <c r="G26" s="138">
        <f t="shared" si="0"/>
        <v>0.36173727272727269</v>
      </c>
      <c r="H26" s="138">
        <v>67.077005439751247</v>
      </c>
      <c r="I26" s="138">
        <f>H26*'Fixed Data (CPIH)'!$E$19</f>
        <v>68.503504727512507</v>
      </c>
      <c r="J26" s="134"/>
      <c r="K26" s="23"/>
      <c r="M26" s="23"/>
      <c r="N26" s="23"/>
      <c r="O26" s="23"/>
      <c r="P26" s="134"/>
      <c r="Q26" s="134"/>
      <c r="AL26" s="28"/>
      <c r="AM26" s="28"/>
      <c r="AN26" s="28"/>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2"/>
      <c r="BO26" s="22"/>
    </row>
    <row r="27" spans="1:67">
      <c r="A27" s="24">
        <v>4</v>
      </c>
      <c r="B27" s="135">
        <v>2020</v>
      </c>
      <c r="C27" s="136"/>
      <c r="D27" s="137">
        <v>350.39090909090902</v>
      </c>
      <c r="E27" s="137">
        <v>4.5635010776532061</v>
      </c>
      <c r="F27" s="137">
        <f>E27*'Fixed Data (CPIH)'!$E$19</f>
        <v>4.6605511918360341</v>
      </c>
      <c r="G27" s="138">
        <f t="shared" si="0"/>
        <v>0.35039090909090903</v>
      </c>
      <c r="H27" s="138">
        <v>68.083160521347509</v>
      </c>
      <c r="I27" s="241">
        <f>H27*'Fixed Data (CPIH)'!$E$19</f>
        <v>69.531057298425182</v>
      </c>
      <c r="J27" s="23"/>
      <c r="K27" s="23"/>
      <c r="M27" s="23"/>
      <c r="N27" s="23"/>
      <c r="O27" s="23"/>
      <c r="P27" s="134"/>
      <c r="Q27" s="134"/>
      <c r="AL27" s="28"/>
      <c r="AM27" s="28"/>
      <c r="AN27" s="30"/>
      <c r="AO27" s="139"/>
      <c r="AP27" s="139"/>
      <c r="AQ27" s="139"/>
      <c r="AR27" s="23"/>
      <c r="AS27" s="23"/>
      <c r="AT27" s="23"/>
      <c r="AU27" s="23"/>
      <c r="AV27" s="23"/>
      <c r="AW27" s="23"/>
      <c r="AX27" s="23"/>
      <c r="AY27" s="23"/>
      <c r="AZ27" s="23"/>
      <c r="BA27" s="23"/>
      <c r="BB27" s="23"/>
      <c r="BC27" s="23"/>
      <c r="BD27" s="23"/>
      <c r="BE27" s="23"/>
      <c r="BF27" s="23"/>
      <c r="BG27" s="23"/>
      <c r="BH27" s="23"/>
      <c r="BI27" s="23"/>
      <c r="BJ27" s="23"/>
      <c r="BK27" s="23"/>
      <c r="BL27" s="23"/>
      <c r="BM27" s="23"/>
      <c r="BN27" s="22"/>
      <c r="BO27" s="22"/>
    </row>
    <row r="28" spans="1:67">
      <c r="A28" s="24">
        <v>5</v>
      </c>
      <c r="B28" s="135">
        <v>2021</v>
      </c>
      <c r="C28" s="136"/>
      <c r="D28" s="137">
        <v>339.04454545454536</v>
      </c>
      <c r="E28" s="137">
        <v>12.050186364045096</v>
      </c>
      <c r="F28" s="137">
        <f>E28*'Fixed Data (CPIH)'!$E$19</f>
        <v>12.306452757468703</v>
      </c>
      <c r="G28" s="138">
        <f t="shared" si="0"/>
        <v>0.33904454545454538</v>
      </c>
      <c r="H28" s="138">
        <v>69.217879863369959</v>
      </c>
      <c r="I28" s="138">
        <f>H28*'Fixed Data (CPIH)'!$E$19</f>
        <v>70.689908253398926</v>
      </c>
      <c r="J28" s="23"/>
      <c r="K28" s="23"/>
      <c r="M28" s="23"/>
      <c r="N28" s="23"/>
      <c r="O28" s="23"/>
      <c r="P28" s="134"/>
      <c r="Q28" s="134"/>
      <c r="AL28" s="31"/>
      <c r="AM28" s="32"/>
      <c r="AN28" s="140"/>
      <c r="AO28" s="141"/>
      <c r="AP28" s="141"/>
      <c r="AQ28" s="134"/>
      <c r="AR28" s="23"/>
      <c r="AS28" s="23"/>
      <c r="AT28" s="23"/>
      <c r="AU28" s="23"/>
      <c r="AV28" s="23"/>
      <c r="AW28" s="23"/>
      <c r="AX28" s="23"/>
      <c r="AY28" s="23"/>
      <c r="AZ28" s="23"/>
      <c r="BA28" s="23"/>
      <c r="BB28" s="23"/>
      <c r="BC28" s="23"/>
      <c r="BD28" s="23"/>
      <c r="BE28" s="23"/>
      <c r="BF28" s="23"/>
      <c r="BG28" s="23"/>
      <c r="BH28" s="23"/>
      <c r="BI28" s="23"/>
      <c r="BJ28" s="23"/>
      <c r="BK28" s="23"/>
      <c r="BL28" s="23"/>
      <c r="BM28" s="23"/>
      <c r="BN28" s="22"/>
      <c r="BO28" s="22"/>
    </row>
    <row r="29" spans="1:67">
      <c r="A29" s="24">
        <v>6</v>
      </c>
      <c r="B29" s="135">
        <v>2022</v>
      </c>
      <c r="C29" s="136"/>
      <c r="D29" s="137">
        <v>327.69818181818169</v>
      </c>
      <c r="E29" s="137">
        <v>19.525770694112396</v>
      </c>
      <c r="F29" s="137">
        <f>E29*'Fixed Data (CPIH)'!$E$19</f>
        <v>19.941017287271045</v>
      </c>
      <c r="G29" s="138">
        <f t="shared" si="0"/>
        <v>0.32769818181818172</v>
      </c>
      <c r="H29" s="138">
        <v>70.352599205392423</v>
      </c>
      <c r="I29" s="138">
        <f>H29*'Fixed Data (CPIH)'!$E$19</f>
        <v>71.848759208372684</v>
      </c>
      <c r="J29" s="23"/>
      <c r="K29" s="142"/>
      <c r="M29" s="23"/>
      <c r="N29" s="23"/>
      <c r="O29" s="23"/>
      <c r="P29" s="134"/>
      <c r="Q29" s="134"/>
      <c r="AL29" s="141"/>
      <c r="AM29" s="23"/>
      <c r="AN29" s="140"/>
      <c r="AO29" s="141"/>
      <c r="AP29" s="141"/>
      <c r="AQ29" s="134"/>
      <c r="AR29" s="23"/>
      <c r="AS29" s="23"/>
      <c r="AT29" s="23"/>
      <c r="AU29" s="23"/>
      <c r="AV29" s="23"/>
      <c r="AW29" s="23"/>
      <c r="AX29" s="23"/>
      <c r="AY29" s="23"/>
      <c r="AZ29" s="23"/>
      <c r="BA29" s="23"/>
      <c r="BB29" s="23"/>
      <c r="BC29" s="23"/>
      <c r="BD29" s="23"/>
      <c r="BE29" s="23"/>
      <c r="BF29" s="23"/>
      <c r="BG29" s="23"/>
      <c r="BH29" s="23"/>
      <c r="BI29" s="23"/>
      <c r="BJ29" s="23"/>
      <c r="BK29" s="23"/>
      <c r="BL29" s="23"/>
      <c r="BM29" s="23"/>
      <c r="BN29" s="22"/>
      <c r="BO29" s="22"/>
    </row>
    <row r="30" spans="1:67">
      <c r="A30" s="24">
        <v>7</v>
      </c>
      <c r="B30" s="135">
        <v>2023</v>
      </c>
      <c r="C30" s="136"/>
      <c r="D30" s="137">
        <v>316.35181818181803</v>
      </c>
      <c r="E30" s="137">
        <v>26.99136416348756</v>
      </c>
      <c r="F30" s="137">
        <f>E30*'Fixed Data (CPIH)'!$E$19</f>
        <v>27.565378484826091</v>
      </c>
      <c r="G30" s="138">
        <f t="shared" si="0"/>
        <v>0.31635181818181801</v>
      </c>
      <c r="H30" s="138">
        <v>71.487318547414887</v>
      </c>
      <c r="I30" s="138">
        <f>H30*'Fixed Data (CPIH)'!$E$19</f>
        <v>73.007610163346442</v>
      </c>
      <c r="J30" s="23"/>
      <c r="K30" s="23"/>
      <c r="L30" s="23"/>
      <c r="M30" s="23"/>
      <c r="N30" s="23"/>
      <c r="O30" s="23"/>
      <c r="P30" s="134"/>
      <c r="Q30" s="134"/>
      <c r="AL30" s="141"/>
      <c r="AM30" s="23"/>
      <c r="AN30" s="140"/>
      <c r="AO30" s="141"/>
      <c r="AP30" s="141"/>
      <c r="AQ30" s="134"/>
      <c r="AR30" s="23"/>
      <c r="AS30" s="23"/>
      <c r="AT30" s="23"/>
      <c r="AU30" s="23"/>
      <c r="AV30" s="23"/>
      <c r="AW30" s="23"/>
      <c r="AX30" s="23"/>
      <c r="AY30" s="23"/>
      <c r="AZ30" s="23"/>
      <c r="BA30" s="23"/>
      <c r="BB30" s="23"/>
      <c r="BC30" s="23"/>
      <c r="BD30" s="23"/>
      <c r="BE30" s="23"/>
      <c r="BF30" s="23"/>
      <c r="BG30" s="23"/>
      <c r="BH30" s="23"/>
      <c r="BI30" s="23"/>
      <c r="BJ30" s="23"/>
      <c r="BK30" s="23"/>
      <c r="BL30" s="23"/>
      <c r="BM30" s="23"/>
      <c r="BN30" s="22"/>
      <c r="BO30" s="22"/>
    </row>
    <row r="31" spans="1:67">
      <c r="A31" s="24">
        <v>8</v>
      </c>
      <c r="B31" s="135">
        <v>2024</v>
      </c>
      <c r="C31" s="136"/>
      <c r="D31" s="137">
        <v>305.00545454545437</v>
      </c>
      <c r="E31" s="137">
        <v>34.447965858239805</v>
      </c>
      <c r="F31" s="137">
        <f>E31*'Fixed Data (CPIH)'!$E$19</f>
        <v>35.180556683358567</v>
      </c>
      <c r="G31" s="138">
        <f t="shared" si="0"/>
        <v>0.30500545454545436</v>
      </c>
      <c r="H31" s="138">
        <v>72.622037889437337</v>
      </c>
      <c r="I31" s="138">
        <f>H31*'Fixed Data (CPIH)'!$E$19</f>
        <v>74.166461118320186</v>
      </c>
      <c r="J31" s="23"/>
      <c r="K31" s="23"/>
      <c r="L31" s="23"/>
      <c r="M31" s="23"/>
      <c r="N31" s="23"/>
      <c r="O31" s="23"/>
      <c r="P31" s="134"/>
      <c r="Q31" s="134"/>
      <c r="AL31" s="141"/>
      <c r="AM31" s="141"/>
      <c r="AN31" s="141"/>
      <c r="AO31" s="141"/>
      <c r="AP31" s="141"/>
      <c r="AQ31" s="134"/>
      <c r="AR31" s="23"/>
      <c r="AS31" s="23"/>
      <c r="AT31" s="23"/>
      <c r="AU31" s="23"/>
      <c r="AV31" s="23"/>
      <c r="AW31" s="23"/>
      <c r="AX31" s="23"/>
      <c r="AY31" s="23"/>
      <c r="AZ31" s="23"/>
      <c r="BA31" s="23"/>
      <c r="BB31" s="23"/>
      <c r="BC31" s="23"/>
      <c r="BD31" s="23"/>
      <c r="BE31" s="23"/>
      <c r="BF31" s="23"/>
      <c r="BG31" s="23"/>
      <c r="BH31" s="23"/>
      <c r="BI31" s="23"/>
      <c r="BJ31" s="23"/>
      <c r="BK31" s="23"/>
      <c r="BL31" s="23"/>
      <c r="BM31" s="23"/>
      <c r="BN31" s="22"/>
      <c r="BO31" s="22"/>
    </row>
    <row r="32" spans="1:67">
      <c r="A32" s="24">
        <v>9</v>
      </c>
      <c r="B32" s="135">
        <v>2025</v>
      </c>
      <c r="C32" s="136"/>
      <c r="D32" s="137">
        <v>293.65909090909071</v>
      </c>
      <c r="E32" s="137">
        <v>41.896474955831422</v>
      </c>
      <c r="F32" s="137">
        <f>E32*'Fixed Data (CPIH)'!$E$19</f>
        <v>42.78747018277074</v>
      </c>
      <c r="G32" s="138">
        <f t="shared" si="0"/>
        <v>0.2936590909090907</v>
      </c>
      <c r="H32" s="138">
        <v>73.756757231459801</v>
      </c>
      <c r="I32" s="138">
        <f>H32*'Fixed Data (CPIH)'!$E$19</f>
        <v>75.325312073293944</v>
      </c>
      <c r="J32" s="23"/>
      <c r="K32" s="23"/>
      <c r="L32" s="23"/>
      <c r="M32" s="23"/>
      <c r="N32" s="23"/>
      <c r="O32" s="23"/>
      <c r="P32" s="134"/>
      <c r="Q32" s="134"/>
      <c r="AL32" s="141"/>
      <c r="AM32" s="141"/>
      <c r="AN32" s="141"/>
      <c r="AO32" s="141"/>
      <c r="AP32" s="141"/>
      <c r="AQ32" s="134"/>
      <c r="AR32" s="23"/>
      <c r="AS32" s="23"/>
      <c r="AT32" s="23"/>
      <c r="AU32" s="23"/>
      <c r="AV32" s="23"/>
      <c r="AW32" s="23"/>
      <c r="AX32" s="23"/>
      <c r="AY32" s="23"/>
      <c r="AZ32" s="23"/>
      <c r="BA32" s="23"/>
      <c r="BB32" s="23"/>
      <c r="BC32" s="23"/>
      <c r="BD32" s="23"/>
      <c r="BE32" s="23"/>
      <c r="BF32" s="23"/>
      <c r="BG32" s="23"/>
      <c r="BH32" s="23"/>
      <c r="BI32" s="23"/>
      <c r="BJ32" s="23"/>
      <c r="BK32" s="23"/>
      <c r="BL32" s="23"/>
      <c r="BM32" s="23"/>
      <c r="BN32" s="22"/>
      <c r="BO32" s="22"/>
    </row>
    <row r="33" spans="1:67">
      <c r="A33" s="24">
        <v>10</v>
      </c>
      <c r="B33" s="135">
        <v>2026</v>
      </c>
      <c r="C33" s="136"/>
      <c r="D33" s="137">
        <v>282.31272727272705</v>
      </c>
      <c r="E33" s="137">
        <v>49.337700715978478</v>
      </c>
      <c r="F33" s="137">
        <f>E33*'Fixed Data (CPIH)'!$E$19</f>
        <v>50.386945452974629</v>
      </c>
      <c r="G33" s="138">
        <f t="shared" si="0"/>
        <v>0.28231272727272705</v>
      </c>
      <c r="H33" s="138">
        <v>74.891476573482251</v>
      </c>
      <c r="I33" s="138">
        <f>H33*'Fixed Data (CPIH)'!$E$19</f>
        <v>76.484163028267687</v>
      </c>
      <c r="J33" s="23"/>
      <c r="L33" s="23"/>
      <c r="M33" s="23"/>
      <c r="N33" s="23"/>
      <c r="O33" s="23"/>
      <c r="P33" s="23"/>
      <c r="Q33" s="134"/>
      <c r="AL33" s="141"/>
      <c r="AM33" s="141"/>
      <c r="AN33" s="141"/>
      <c r="AO33" s="141"/>
      <c r="AP33" s="141"/>
      <c r="AQ33" s="134"/>
      <c r="AR33" s="23"/>
      <c r="AS33" s="23"/>
      <c r="AT33" s="23"/>
      <c r="AU33" s="23"/>
      <c r="AV33" s="23"/>
      <c r="AW33" s="23"/>
      <c r="AX33" s="23"/>
      <c r="AY33" s="23"/>
      <c r="AZ33" s="23"/>
      <c r="BA33" s="23"/>
      <c r="BB33" s="23"/>
      <c r="BC33" s="23"/>
      <c r="BD33" s="23"/>
      <c r="BE33" s="23"/>
      <c r="BF33" s="23"/>
      <c r="BG33" s="23"/>
      <c r="BH33" s="23"/>
      <c r="BI33" s="23"/>
      <c r="BJ33" s="23"/>
      <c r="BK33" s="23"/>
      <c r="BL33" s="23"/>
      <c r="BM33" s="23"/>
      <c r="BN33" s="22"/>
      <c r="BO33" s="22"/>
    </row>
    <row r="34" spans="1:67">
      <c r="A34" s="24">
        <v>11</v>
      </c>
      <c r="B34" s="135">
        <v>2027</v>
      </c>
      <c r="C34" s="136"/>
      <c r="D34" s="137">
        <v>270.96636363636338</v>
      </c>
      <c r="E34" s="137">
        <v>56.772371472425426</v>
      </c>
      <c r="F34" s="137">
        <f>E34*'Fixed Data (CPIH)'!$E$19</f>
        <v>57.979726316891075</v>
      </c>
      <c r="G34" s="138">
        <f t="shared" si="0"/>
        <v>0.27096636363636339</v>
      </c>
      <c r="H34" s="138">
        <v>76.026195915504715</v>
      </c>
      <c r="I34" s="138">
        <f>H34*'Fixed Data (CPIH)'!$E$19</f>
        <v>77.643013983241445</v>
      </c>
      <c r="J34" s="23"/>
      <c r="L34" s="134"/>
      <c r="M34" s="134"/>
      <c r="N34" s="134"/>
      <c r="O34" s="134"/>
      <c r="P34" s="143"/>
      <c r="Q34" s="134"/>
      <c r="AL34" s="141"/>
      <c r="AM34" s="141"/>
      <c r="AN34" s="141"/>
      <c r="AO34" s="141"/>
      <c r="AP34" s="141"/>
      <c r="AQ34" s="134"/>
      <c r="AR34" s="23"/>
      <c r="AS34" s="23"/>
      <c r="AT34" s="23"/>
      <c r="AU34" s="23"/>
      <c r="AV34" s="23"/>
      <c r="AW34" s="23"/>
      <c r="AX34" s="23"/>
      <c r="AY34" s="23"/>
      <c r="AZ34" s="23"/>
      <c r="BA34" s="23"/>
      <c r="BB34" s="23"/>
      <c r="BC34" s="23"/>
      <c r="BD34" s="23"/>
      <c r="BE34" s="23"/>
      <c r="BF34" s="23"/>
      <c r="BG34" s="23"/>
      <c r="BH34" s="23"/>
      <c r="BI34" s="23"/>
      <c r="BJ34" s="23"/>
      <c r="BK34" s="23"/>
      <c r="BL34" s="23"/>
      <c r="BM34" s="23"/>
      <c r="BN34" s="22"/>
      <c r="BO34" s="22"/>
    </row>
    <row r="35" spans="1:67">
      <c r="A35" s="24">
        <v>12</v>
      </c>
      <c r="B35" s="135">
        <v>2028</v>
      </c>
      <c r="C35" s="136"/>
      <c r="D35" s="137">
        <v>259.61999999999972</v>
      </c>
      <c r="E35" s="137">
        <v>64.201142725542283</v>
      </c>
      <c r="F35" s="137">
        <f>E35*'Fixed Data (CPIH)'!$E$19</f>
        <v>65.566482215148824</v>
      </c>
      <c r="G35" s="138">
        <f t="shared" si="0"/>
        <v>0.25961999999999974</v>
      </c>
      <c r="H35" s="138">
        <v>77.160915257527179</v>
      </c>
      <c r="I35" s="138">
        <f>H35*'Fixed Data (CPIH)'!$E$19</f>
        <v>78.801864938215203</v>
      </c>
      <c r="J35" s="23"/>
      <c r="L35" s="134"/>
      <c r="M35" s="144"/>
      <c r="N35" s="145"/>
      <c r="O35" s="134"/>
      <c r="P35" s="146"/>
      <c r="Q35" s="147"/>
      <c r="AL35" s="134"/>
      <c r="AM35" s="23"/>
      <c r="AN35" s="23"/>
      <c r="AO35" s="23"/>
      <c r="AP35" s="23"/>
      <c r="AQ35" s="23"/>
      <c r="AR35" s="23"/>
      <c r="AS35" s="23"/>
      <c r="AT35" s="23"/>
      <c r="AU35" s="23"/>
      <c r="AV35" s="23"/>
      <c r="AW35" s="23"/>
      <c r="AX35" s="23"/>
      <c r="AY35" s="23"/>
      <c r="AZ35" s="23"/>
      <c r="BA35" s="23"/>
      <c r="BB35" s="23"/>
      <c r="BC35" s="23"/>
      <c r="BD35" s="23"/>
      <c r="BE35" s="23"/>
      <c r="BF35" s="23"/>
      <c r="BG35" s="23"/>
      <c r="BH35" s="23"/>
      <c r="BI35" s="22"/>
      <c r="BJ35" s="22"/>
    </row>
    <row r="36" spans="1:67">
      <c r="A36" s="24">
        <v>13</v>
      </c>
      <c r="B36" s="135">
        <v>2029</v>
      </c>
      <c r="C36" s="136"/>
      <c r="D36" s="137">
        <v>248.27363636363609</v>
      </c>
      <c r="E36" s="137">
        <v>71.624604425662042</v>
      </c>
      <c r="F36" s="137">
        <f>E36*'Fixed Data (CPIH)'!$E$19</f>
        <v>73.147815644313724</v>
      </c>
      <c r="G36" s="138">
        <f t="shared" si="0"/>
        <v>0.24827363636363609</v>
      </c>
      <c r="H36" s="138">
        <v>78.295634599549629</v>
      </c>
      <c r="I36" s="138">
        <f>H36*'Fixed Data (CPIH)'!$E$19</f>
        <v>79.960715893188947</v>
      </c>
      <c r="J36" s="23"/>
      <c r="L36" s="134"/>
      <c r="M36" s="144"/>
      <c r="N36" s="145"/>
      <c r="O36" s="134"/>
      <c r="P36" s="146"/>
      <c r="Q36" s="147"/>
      <c r="R36" s="134"/>
      <c r="S36" s="33"/>
      <c r="T36" s="147"/>
      <c r="U36" s="147"/>
      <c r="V36" s="147"/>
      <c r="W36" s="147"/>
      <c r="X36" s="23"/>
      <c r="Y36" s="148"/>
      <c r="Z36" s="147"/>
      <c r="AA36" s="147"/>
      <c r="AB36" s="147"/>
      <c r="AC36" s="147"/>
      <c r="AD36" s="134"/>
      <c r="AE36" s="148"/>
      <c r="AF36" s="148"/>
      <c r="AG36" s="141"/>
      <c r="AH36" s="141"/>
      <c r="AI36" s="141"/>
      <c r="AJ36" s="141"/>
      <c r="AK36" s="141"/>
      <c r="AL36" s="134"/>
      <c r="AM36" s="23"/>
      <c r="AN36" s="23"/>
      <c r="AO36" s="23"/>
      <c r="AP36" s="23"/>
      <c r="AQ36" s="23"/>
      <c r="AR36" s="23"/>
      <c r="AS36" s="23"/>
      <c r="AT36" s="23"/>
      <c r="AU36" s="23"/>
      <c r="AV36" s="23"/>
      <c r="AW36" s="23"/>
      <c r="AX36" s="23"/>
      <c r="AY36" s="23"/>
      <c r="AZ36" s="23"/>
      <c r="BA36" s="23"/>
      <c r="BB36" s="23"/>
      <c r="BC36" s="23"/>
      <c r="BD36" s="23"/>
      <c r="BE36" s="23"/>
      <c r="BF36" s="23"/>
      <c r="BG36" s="23"/>
      <c r="BH36" s="23"/>
      <c r="BI36" s="22"/>
      <c r="BJ36" s="22"/>
    </row>
    <row r="37" spans="1:67">
      <c r="A37" s="24">
        <v>14</v>
      </c>
      <c r="B37" s="135">
        <v>2030</v>
      </c>
      <c r="C37" s="136"/>
      <c r="D37" s="137">
        <v>236.92727272727245</v>
      </c>
      <c r="E37" s="137">
        <v>79.430353941572108</v>
      </c>
      <c r="F37" s="137">
        <f>E37*'Fixed Data (CPIH)'!$E$19</f>
        <v>81.119566848162734</v>
      </c>
      <c r="G37" s="138">
        <f t="shared" si="0"/>
        <v>0.23692727272727246</v>
      </c>
      <c r="H37" s="138">
        <v>79.430353941572093</v>
      </c>
      <c r="I37" s="138">
        <f>H37*'Fixed Data (CPIH)'!$E$19</f>
        <v>81.119566848162719</v>
      </c>
      <c r="J37" s="23"/>
      <c r="L37" s="134"/>
      <c r="M37" s="144"/>
      <c r="N37" s="145"/>
      <c r="O37" s="134"/>
      <c r="P37" s="280"/>
      <c r="Q37" s="280"/>
      <c r="R37" s="134"/>
      <c r="S37" s="33"/>
      <c r="T37" s="147"/>
      <c r="U37" s="147"/>
      <c r="V37" s="147"/>
      <c r="W37" s="147"/>
      <c r="X37" s="23"/>
      <c r="Y37" s="148"/>
      <c r="Z37" s="147"/>
      <c r="AA37" s="147"/>
      <c r="AB37" s="147"/>
      <c r="AC37" s="147"/>
      <c r="AD37" s="134"/>
      <c r="AE37" s="148"/>
      <c r="AF37" s="148"/>
      <c r="AG37" s="141"/>
      <c r="AH37" s="141"/>
      <c r="AI37" s="141"/>
      <c r="AJ37" s="141"/>
      <c r="AK37" s="141"/>
      <c r="AL37" s="134"/>
      <c r="AM37" s="23"/>
      <c r="AN37" s="23"/>
      <c r="AO37" s="23"/>
      <c r="AP37" s="23"/>
      <c r="AQ37" s="23"/>
      <c r="AR37" s="23"/>
      <c r="AS37" s="23"/>
      <c r="AT37" s="23"/>
      <c r="AU37" s="23"/>
      <c r="AV37" s="23"/>
      <c r="AW37" s="23"/>
      <c r="AX37" s="23"/>
      <c r="AY37" s="23"/>
      <c r="AZ37" s="23"/>
      <c r="BA37" s="23"/>
      <c r="BB37" s="23"/>
      <c r="BC37" s="23"/>
      <c r="BD37" s="23"/>
      <c r="BE37" s="23"/>
      <c r="BF37" s="23"/>
      <c r="BG37" s="23"/>
      <c r="BH37" s="23"/>
      <c r="BI37" s="22"/>
      <c r="BJ37" s="22"/>
    </row>
    <row r="38" spans="1:67">
      <c r="A38" s="24">
        <v>15</v>
      </c>
      <c r="B38" s="135">
        <v>2031</v>
      </c>
      <c r="C38" s="136"/>
      <c r="D38" s="137">
        <v>225.58090909090882</v>
      </c>
      <c r="E38" s="137">
        <v>86.806029664718068</v>
      </c>
      <c r="F38" s="137">
        <f>E38*'Fixed Data (CPIH)'!$E$19</f>
        <v>88.652098055492104</v>
      </c>
      <c r="G38" s="138">
        <f t="shared" si="0"/>
        <v>0.22558090909090883</v>
      </c>
      <c r="H38" s="138">
        <v>86.806029664718068</v>
      </c>
      <c r="I38" s="138">
        <f>H38*'Fixed Data (CPIH)'!$E$19</f>
        <v>88.652098055492104</v>
      </c>
      <c r="J38" s="23"/>
      <c r="L38" s="134"/>
      <c r="M38" s="144"/>
      <c r="N38" s="145"/>
      <c r="O38" s="134"/>
      <c r="P38" s="279"/>
      <c r="Q38" s="279"/>
      <c r="R38" s="134"/>
      <c r="S38" s="33"/>
      <c r="T38" s="147"/>
      <c r="U38" s="147"/>
      <c r="V38" s="147"/>
      <c r="W38" s="147"/>
      <c r="X38" s="23"/>
      <c r="Y38" s="148"/>
      <c r="Z38" s="147"/>
      <c r="AA38" s="147"/>
      <c r="AB38" s="147"/>
      <c r="AC38" s="147"/>
      <c r="AD38" s="134"/>
      <c r="AE38" s="148"/>
      <c r="AF38" s="148"/>
      <c r="AG38" s="141"/>
      <c r="AH38" s="141"/>
      <c r="AI38" s="141"/>
      <c r="AJ38" s="141"/>
      <c r="AK38" s="141"/>
      <c r="AL38" s="134"/>
      <c r="AM38" s="23"/>
      <c r="AN38" s="23"/>
      <c r="AO38" s="23"/>
      <c r="AP38" s="23"/>
      <c r="AQ38" s="23"/>
      <c r="AR38" s="23"/>
      <c r="AS38" s="23"/>
      <c r="AT38" s="23"/>
      <c r="AU38" s="23"/>
      <c r="AV38" s="23"/>
      <c r="AW38" s="23"/>
      <c r="AX38" s="23"/>
      <c r="AY38" s="23"/>
      <c r="AZ38" s="23"/>
      <c r="BA38" s="23"/>
      <c r="BB38" s="23"/>
      <c r="BC38" s="23"/>
      <c r="BD38" s="23"/>
      <c r="BE38" s="23"/>
      <c r="BF38" s="23"/>
      <c r="BG38" s="23"/>
      <c r="BH38" s="23"/>
      <c r="BI38" s="22"/>
      <c r="BJ38" s="22"/>
    </row>
    <row r="39" spans="1:67">
      <c r="A39" s="24">
        <v>16</v>
      </c>
      <c r="B39" s="135">
        <v>2032</v>
      </c>
      <c r="C39" s="136"/>
      <c r="D39" s="137">
        <v>214.23454545454518</v>
      </c>
      <c r="E39" s="137">
        <v>94.181705387864056</v>
      </c>
      <c r="F39" s="137">
        <f>E39*'Fixed Data (CPIH)'!$E$19</f>
        <v>96.184629262821502</v>
      </c>
      <c r="G39" s="138">
        <f t="shared" si="0"/>
        <v>0.21423454545454518</v>
      </c>
      <c r="H39" s="138">
        <v>94.181705387864056</v>
      </c>
      <c r="I39" s="138">
        <f>H39*'Fixed Data (CPIH)'!$E$19</f>
        <v>96.184629262821502</v>
      </c>
      <c r="J39" s="23"/>
      <c r="L39" s="134"/>
      <c r="M39" s="144"/>
      <c r="N39" s="145"/>
      <c r="O39" s="134"/>
      <c r="P39" s="279"/>
      <c r="Q39" s="279"/>
      <c r="R39" s="134"/>
      <c r="S39" s="33"/>
      <c r="T39" s="147"/>
      <c r="U39" s="147"/>
      <c r="V39" s="147"/>
      <c r="W39" s="147"/>
      <c r="X39" s="23"/>
      <c r="Y39" s="148"/>
      <c r="Z39" s="147"/>
      <c r="AA39" s="147"/>
      <c r="AB39" s="147"/>
      <c r="AC39" s="147"/>
      <c r="AD39" s="134"/>
      <c r="AE39" s="148"/>
      <c r="AF39" s="148"/>
      <c r="AG39" s="141"/>
      <c r="AH39" s="141"/>
      <c r="AI39" s="141"/>
      <c r="AJ39" s="141"/>
      <c r="AK39" s="141"/>
      <c r="AL39" s="134"/>
      <c r="AM39" s="23"/>
      <c r="AN39" s="23"/>
      <c r="AO39" s="23"/>
      <c r="AP39" s="23"/>
      <c r="AQ39" s="23"/>
      <c r="AR39" s="23"/>
      <c r="AS39" s="23"/>
      <c r="AT39" s="23"/>
      <c r="AU39" s="23"/>
      <c r="AV39" s="23"/>
      <c r="AW39" s="23"/>
      <c r="AX39" s="23"/>
      <c r="AY39" s="23"/>
      <c r="AZ39" s="23"/>
      <c r="BA39" s="23"/>
      <c r="BB39" s="23"/>
      <c r="BC39" s="23"/>
      <c r="BD39" s="23"/>
      <c r="BE39" s="23"/>
      <c r="BF39" s="23"/>
      <c r="BG39" s="23"/>
      <c r="BH39" s="23"/>
      <c r="BI39" s="22"/>
      <c r="BJ39" s="22"/>
    </row>
    <row r="40" spans="1:67">
      <c r="A40" s="24">
        <v>17</v>
      </c>
      <c r="B40" s="135">
        <v>2033</v>
      </c>
      <c r="C40" s="136"/>
      <c r="D40" s="137">
        <v>202.88818181818155</v>
      </c>
      <c r="E40" s="137">
        <v>101.55738111101003</v>
      </c>
      <c r="F40" s="137">
        <f>E40*'Fixed Data (CPIH)'!$E$19</f>
        <v>103.7171604701509</v>
      </c>
      <c r="G40" s="138">
        <f t="shared" si="0"/>
        <v>0.20288818181818155</v>
      </c>
      <c r="H40" s="138">
        <v>101.55738111101003</v>
      </c>
      <c r="I40" s="138">
        <f>H40*'Fixed Data (CPIH)'!$E$19</f>
        <v>103.7171604701509</v>
      </c>
      <c r="J40" s="23"/>
      <c r="L40" s="134"/>
      <c r="M40" s="144"/>
      <c r="N40" s="145"/>
      <c r="O40" s="134"/>
      <c r="P40" s="279"/>
      <c r="Q40" s="279"/>
      <c r="R40" s="134"/>
      <c r="S40" s="33"/>
      <c r="T40" s="147"/>
      <c r="U40" s="147"/>
      <c r="V40" s="147"/>
      <c r="W40" s="147"/>
      <c r="X40" s="23"/>
      <c r="Y40" s="148"/>
      <c r="Z40" s="147"/>
      <c r="AA40" s="147"/>
      <c r="AB40" s="147"/>
      <c r="AC40" s="147"/>
      <c r="AD40" s="134"/>
      <c r="AE40" s="148"/>
      <c r="AF40" s="148"/>
      <c r="AG40" s="141"/>
      <c r="AH40" s="141"/>
      <c r="AI40" s="141"/>
      <c r="AJ40" s="141"/>
      <c r="AK40" s="141"/>
      <c r="AL40" s="134"/>
      <c r="AM40" s="23"/>
      <c r="AN40" s="23"/>
      <c r="AO40" s="23"/>
      <c r="AP40" s="23"/>
      <c r="AQ40" s="23"/>
      <c r="AR40" s="23"/>
      <c r="AS40" s="23"/>
      <c r="AT40" s="23"/>
      <c r="AU40" s="23"/>
      <c r="AV40" s="23"/>
      <c r="AW40" s="23"/>
      <c r="AX40" s="23"/>
      <c r="AY40" s="23"/>
      <c r="AZ40" s="23"/>
      <c r="BA40" s="23"/>
      <c r="BB40" s="23"/>
      <c r="BC40" s="23"/>
      <c r="BD40" s="23"/>
      <c r="BE40" s="23"/>
      <c r="BF40" s="23"/>
      <c r="BG40" s="23"/>
      <c r="BH40" s="23"/>
      <c r="BI40" s="22"/>
      <c r="BJ40" s="22"/>
    </row>
    <row r="41" spans="1:67">
      <c r="A41" s="24">
        <v>18</v>
      </c>
      <c r="B41" s="135">
        <v>2034</v>
      </c>
      <c r="C41" s="136"/>
      <c r="D41" s="137">
        <v>191.54181818181792</v>
      </c>
      <c r="E41" s="137">
        <v>108.93305683415601</v>
      </c>
      <c r="F41" s="137">
        <f>E41*'Fixed Data (CPIH)'!$E$19</f>
        <v>111.24969167748029</v>
      </c>
      <c r="G41" s="138">
        <f t="shared" si="0"/>
        <v>0.19154181818181792</v>
      </c>
      <c r="H41" s="138">
        <v>108.93305683415601</v>
      </c>
      <c r="I41" s="138">
        <f>H41*'Fixed Data (CPIH)'!$E$19</f>
        <v>111.24969167748029</v>
      </c>
      <c r="J41" s="23"/>
      <c r="L41" s="134"/>
      <c r="M41" s="144"/>
      <c r="N41" s="145"/>
      <c r="O41" s="134"/>
      <c r="P41" s="149"/>
      <c r="Q41" s="147"/>
      <c r="R41" s="134"/>
      <c r="S41" s="33"/>
      <c r="T41" s="147"/>
      <c r="U41" s="147"/>
      <c r="V41" s="147"/>
      <c r="W41" s="147"/>
      <c r="X41" s="150"/>
      <c r="Y41" s="148"/>
      <c r="Z41" s="147"/>
      <c r="AA41" s="147"/>
      <c r="AB41" s="147"/>
      <c r="AC41" s="147"/>
      <c r="AD41" s="134"/>
      <c r="AE41" s="148"/>
      <c r="AF41" s="148"/>
      <c r="AG41" s="141"/>
      <c r="AH41" s="141"/>
      <c r="AI41" s="141"/>
      <c r="AJ41" s="141"/>
      <c r="AK41" s="141"/>
      <c r="AL41" s="134"/>
      <c r="AM41" s="23"/>
      <c r="AN41" s="23"/>
      <c r="AO41" s="23"/>
      <c r="AP41" s="23"/>
      <c r="AQ41" s="23"/>
      <c r="AR41" s="23"/>
      <c r="AS41" s="23"/>
      <c r="AT41" s="23"/>
      <c r="AU41" s="23"/>
      <c r="AV41" s="23"/>
      <c r="AW41" s="23"/>
      <c r="AX41" s="23"/>
      <c r="AY41" s="23"/>
      <c r="AZ41" s="23"/>
      <c r="BA41" s="23"/>
      <c r="BB41" s="23"/>
      <c r="BC41" s="23"/>
      <c r="BD41" s="23"/>
      <c r="BE41" s="23"/>
      <c r="BF41" s="23"/>
      <c r="BG41" s="23"/>
      <c r="BH41" s="23"/>
      <c r="BI41" s="22"/>
      <c r="BJ41" s="22"/>
    </row>
    <row r="42" spans="1:67">
      <c r="A42" s="24">
        <v>19</v>
      </c>
      <c r="B42" s="135">
        <v>2035</v>
      </c>
      <c r="C42" s="136"/>
      <c r="D42" s="137">
        <v>180.19545454545428</v>
      </c>
      <c r="E42" s="137">
        <v>116.30873255730199</v>
      </c>
      <c r="F42" s="137">
        <f>E42*'Fixed Data (CPIH)'!$E$19</f>
        <v>118.78222288480968</v>
      </c>
      <c r="G42" s="138">
        <f t="shared" si="0"/>
        <v>0.18019545454545427</v>
      </c>
      <c r="H42" s="138">
        <v>116.30873255730199</v>
      </c>
      <c r="I42" s="138">
        <f>H42*'Fixed Data (CPIH)'!$E$19</f>
        <v>118.78222288480968</v>
      </c>
      <c r="J42" s="23"/>
      <c r="L42" s="134"/>
      <c r="M42" s="144"/>
      <c r="N42" s="145"/>
      <c r="O42" s="134"/>
      <c r="P42" s="151"/>
      <c r="Q42" s="147"/>
      <c r="R42" s="134"/>
      <c r="S42" s="33"/>
      <c r="T42" s="147"/>
      <c r="U42" s="147"/>
      <c r="V42" s="147"/>
      <c r="W42" s="147"/>
      <c r="X42" s="150"/>
      <c r="Y42" s="148"/>
      <c r="Z42" s="147"/>
      <c r="AA42" s="147"/>
      <c r="AB42" s="147"/>
      <c r="AC42" s="147"/>
      <c r="AD42" s="134"/>
      <c r="AE42" s="148"/>
      <c r="AF42" s="148"/>
      <c r="AG42" s="141"/>
      <c r="AH42" s="141"/>
      <c r="AI42" s="141"/>
      <c r="AJ42" s="141"/>
      <c r="AK42" s="141"/>
      <c r="AL42" s="134"/>
      <c r="AM42" s="23"/>
      <c r="AN42" s="23"/>
      <c r="AO42" s="23"/>
      <c r="AP42" s="23"/>
      <c r="AQ42" s="23"/>
      <c r="AR42" s="23"/>
      <c r="AS42" s="23"/>
      <c r="AT42" s="23"/>
      <c r="AU42" s="23"/>
      <c r="AV42" s="23"/>
      <c r="AW42" s="23"/>
      <c r="AX42" s="23"/>
      <c r="AY42" s="23"/>
      <c r="AZ42" s="23"/>
      <c r="BA42" s="23"/>
      <c r="BB42" s="23"/>
      <c r="BC42" s="23"/>
      <c r="BD42" s="23"/>
      <c r="BE42" s="23"/>
      <c r="BF42" s="23"/>
      <c r="BG42" s="23"/>
      <c r="BH42" s="23"/>
      <c r="BI42" s="22"/>
      <c r="BJ42" s="22"/>
    </row>
    <row r="43" spans="1:67">
      <c r="A43" s="24">
        <v>20</v>
      </c>
      <c r="B43" s="135">
        <v>2036</v>
      </c>
      <c r="C43" s="136"/>
      <c r="D43" s="137">
        <v>168.84909090909065</v>
      </c>
      <c r="E43" s="137">
        <v>123.68440828044797</v>
      </c>
      <c r="F43" s="137">
        <f>E43*'Fixed Data (CPIH)'!$E$19</f>
        <v>126.31475409213908</v>
      </c>
      <c r="G43" s="138">
        <f t="shared" si="0"/>
        <v>0.16884909090909064</v>
      </c>
      <c r="H43" s="138">
        <v>123.68440828044797</v>
      </c>
      <c r="I43" s="138">
        <f>H43*'Fixed Data (CPIH)'!$E$19</f>
        <v>126.31475409213908</v>
      </c>
      <c r="J43" s="23"/>
      <c r="L43" s="134"/>
      <c r="M43" s="144"/>
      <c r="N43" s="145"/>
      <c r="O43" s="134"/>
      <c r="P43" s="281"/>
      <c r="Q43" s="281"/>
      <c r="R43" s="134"/>
      <c r="S43" s="33"/>
      <c r="T43" s="147"/>
      <c r="U43" s="147"/>
      <c r="V43" s="147"/>
      <c r="W43" s="147"/>
      <c r="X43" s="150"/>
      <c r="Y43" s="148"/>
      <c r="Z43" s="147"/>
      <c r="AA43" s="147"/>
      <c r="AB43" s="147"/>
      <c r="AC43" s="147"/>
      <c r="AD43" s="134"/>
      <c r="AE43" s="148"/>
      <c r="AF43" s="148"/>
      <c r="AG43" s="141"/>
      <c r="AH43" s="141"/>
      <c r="AI43" s="141"/>
      <c r="AJ43" s="141"/>
      <c r="AK43" s="141"/>
      <c r="AL43" s="134"/>
      <c r="AM43" s="23"/>
      <c r="AN43" s="23"/>
      <c r="AO43" s="23"/>
      <c r="AP43" s="23"/>
      <c r="AQ43" s="23"/>
      <c r="AR43" s="23"/>
      <c r="AS43" s="23"/>
      <c r="AT43" s="23"/>
      <c r="AU43" s="23"/>
      <c r="AV43" s="23"/>
      <c r="AW43" s="23"/>
      <c r="AX43" s="23"/>
      <c r="AY43" s="23"/>
      <c r="AZ43" s="23"/>
      <c r="BA43" s="23"/>
      <c r="BB43" s="23"/>
      <c r="BC43" s="23"/>
      <c r="BD43" s="23"/>
      <c r="BE43" s="23"/>
      <c r="BF43" s="23"/>
      <c r="BG43" s="23"/>
      <c r="BH43" s="23"/>
      <c r="BI43" s="22"/>
      <c r="BJ43" s="22"/>
    </row>
    <row r="44" spans="1:67">
      <c r="A44" s="24">
        <v>21</v>
      </c>
      <c r="B44" s="135">
        <v>2037</v>
      </c>
      <c r="C44" s="136"/>
      <c r="D44" s="137">
        <v>157.50272727272701</v>
      </c>
      <c r="E44" s="137">
        <v>131.06008400359394</v>
      </c>
      <c r="F44" s="137">
        <f>E44*'Fixed Data (CPIH)'!$E$19</f>
        <v>133.84728529946847</v>
      </c>
      <c r="G44" s="138">
        <f t="shared" si="0"/>
        <v>0.15750272727272702</v>
      </c>
      <c r="H44" s="138">
        <v>131.06008400359394</v>
      </c>
      <c r="I44" s="138">
        <f>H44*'Fixed Data (CPIH)'!$E$19</f>
        <v>133.84728529946847</v>
      </c>
      <c r="J44" s="23"/>
      <c r="L44" s="134"/>
      <c r="M44" s="144"/>
      <c r="N44" s="145"/>
      <c r="O44" s="134"/>
      <c r="P44" s="151"/>
      <c r="Q44" s="147"/>
      <c r="R44" s="134"/>
      <c r="S44" s="33"/>
      <c r="T44" s="147"/>
      <c r="U44" s="147"/>
      <c r="V44" s="147"/>
      <c r="W44" s="147"/>
      <c r="X44" s="150"/>
      <c r="Y44" s="148"/>
      <c r="Z44" s="147"/>
      <c r="AA44" s="147"/>
      <c r="AB44" s="147"/>
      <c r="AC44" s="147"/>
      <c r="AD44" s="134"/>
      <c r="AE44" s="148"/>
      <c r="AF44" s="148"/>
      <c r="AG44" s="141"/>
      <c r="AH44" s="141"/>
      <c r="AI44" s="141"/>
      <c r="AJ44" s="141"/>
      <c r="AK44" s="141"/>
      <c r="AL44" s="134"/>
      <c r="AM44" s="23"/>
      <c r="AN44" s="23"/>
      <c r="AO44" s="23"/>
      <c r="AP44" s="23"/>
      <c r="AQ44" s="23"/>
      <c r="AR44" s="23"/>
      <c r="AS44" s="23"/>
      <c r="AT44" s="23"/>
      <c r="AU44" s="23"/>
      <c r="AV44" s="23"/>
      <c r="AW44" s="23"/>
      <c r="AX44" s="23"/>
      <c r="AY44" s="23"/>
      <c r="AZ44" s="23"/>
      <c r="BA44" s="23"/>
      <c r="BB44" s="23"/>
      <c r="BC44" s="23"/>
      <c r="BD44" s="23"/>
      <c r="BE44" s="23"/>
      <c r="BF44" s="23"/>
      <c r="BG44" s="23"/>
      <c r="BH44" s="23"/>
      <c r="BI44" s="22"/>
      <c r="BJ44" s="22"/>
    </row>
    <row r="45" spans="1:67">
      <c r="A45" s="24">
        <v>22</v>
      </c>
      <c r="B45" s="135">
        <v>2038</v>
      </c>
      <c r="C45" s="136"/>
      <c r="D45" s="137">
        <v>146.15636363636338</v>
      </c>
      <c r="E45" s="137">
        <v>138.43575972673992</v>
      </c>
      <c r="F45" s="137">
        <f>E45*'Fixed Data (CPIH)'!$E$19</f>
        <v>141.37981650679785</v>
      </c>
      <c r="G45" s="138">
        <f t="shared" si="0"/>
        <v>0.14615636363636339</v>
      </c>
      <c r="H45" s="138">
        <v>138.43575972673992</v>
      </c>
      <c r="I45" s="138">
        <f>H45*'Fixed Data (CPIH)'!$E$19</f>
        <v>141.37981650679785</v>
      </c>
      <c r="J45" s="23"/>
      <c r="L45" s="134"/>
      <c r="M45" s="144"/>
      <c r="N45" s="145"/>
      <c r="O45" s="134"/>
      <c r="P45" s="279"/>
      <c r="Q45" s="279"/>
      <c r="R45" s="134"/>
      <c r="S45" s="33"/>
      <c r="T45" s="147"/>
      <c r="U45" s="147"/>
      <c r="V45" s="147"/>
      <c r="W45" s="147"/>
      <c r="X45" s="150"/>
      <c r="Y45" s="148"/>
      <c r="Z45" s="147"/>
      <c r="AA45" s="147"/>
      <c r="AB45" s="147"/>
      <c r="AC45" s="147"/>
      <c r="AD45" s="134"/>
      <c r="AE45" s="148"/>
      <c r="AF45" s="148"/>
      <c r="AG45" s="141"/>
      <c r="AH45" s="141"/>
      <c r="AI45" s="141"/>
      <c r="AJ45" s="141"/>
      <c r="AK45" s="141"/>
      <c r="AL45" s="134"/>
      <c r="AM45" s="23"/>
      <c r="AN45" s="23"/>
      <c r="AO45" s="23"/>
      <c r="AP45" s="23"/>
      <c r="AQ45" s="23"/>
      <c r="AR45" s="23"/>
      <c r="AS45" s="23"/>
      <c r="AT45" s="23"/>
      <c r="AU45" s="23"/>
      <c r="AV45" s="23"/>
      <c r="AW45" s="23"/>
      <c r="AX45" s="23"/>
      <c r="AY45" s="23"/>
      <c r="AZ45" s="23"/>
      <c r="BA45" s="23"/>
      <c r="BB45" s="23"/>
      <c r="BC45" s="23"/>
      <c r="BD45" s="23"/>
      <c r="BE45" s="23"/>
      <c r="BF45" s="23"/>
      <c r="BG45" s="23"/>
      <c r="BH45" s="23"/>
      <c r="BI45" s="22"/>
      <c r="BJ45" s="22"/>
    </row>
    <row r="46" spans="1:67">
      <c r="A46" s="24">
        <v>23</v>
      </c>
      <c r="B46" s="135">
        <v>2039</v>
      </c>
      <c r="C46" s="136"/>
      <c r="D46" s="137">
        <v>134.80999999999975</v>
      </c>
      <c r="E46" s="137">
        <v>145.81143544988592</v>
      </c>
      <c r="F46" s="137">
        <f>E46*'Fixed Data (CPIH)'!$E$19</f>
        <v>148.91234771412726</v>
      </c>
      <c r="G46" s="138">
        <f t="shared" si="0"/>
        <v>0.13480999999999974</v>
      </c>
      <c r="H46" s="138">
        <v>145.81143544988592</v>
      </c>
      <c r="I46" s="138">
        <f>H46*'Fixed Data (CPIH)'!$E$19</f>
        <v>148.91234771412726</v>
      </c>
      <c r="J46" s="23"/>
      <c r="L46" s="134"/>
      <c r="M46" s="144"/>
      <c r="N46" s="145"/>
      <c r="O46" s="134"/>
      <c r="P46" s="151"/>
      <c r="Q46" s="147"/>
      <c r="R46" s="134"/>
      <c r="S46" s="33"/>
      <c r="T46" s="147"/>
      <c r="U46" s="147"/>
      <c r="V46" s="147"/>
      <c r="W46" s="147"/>
      <c r="X46" s="150"/>
      <c r="Y46" s="148"/>
      <c r="Z46" s="147"/>
      <c r="AA46" s="147"/>
      <c r="AB46" s="147"/>
      <c r="AC46" s="147"/>
      <c r="AD46" s="134"/>
      <c r="AE46" s="148"/>
      <c r="AF46" s="148"/>
      <c r="AG46" s="141"/>
      <c r="AH46" s="141"/>
      <c r="AI46" s="141"/>
      <c r="AJ46" s="141"/>
      <c r="AK46" s="141"/>
      <c r="AL46" s="134"/>
      <c r="AM46" s="23"/>
      <c r="AN46" s="23"/>
      <c r="AO46" s="23"/>
      <c r="AP46" s="23"/>
      <c r="AQ46" s="23"/>
      <c r="AR46" s="23"/>
      <c r="AS46" s="23"/>
      <c r="AT46" s="23"/>
      <c r="AU46" s="23"/>
      <c r="AV46" s="23"/>
      <c r="AW46" s="23"/>
      <c r="AX46" s="23"/>
      <c r="AY46" s="23"/>
      <c r="AZ46" s="23"/>
      <c r="BA46" s="23"/>
      <c r="BB46" s="23"/>
      <c r="BC46" s="23"/>
      <c r="BD46" s="23"/>
      <c r="BE46" s="23"/>
      <c r="BF46" s="23"/>
      <c r="BG46" s="23"/>
      <c r="BH46" s="23"/>
      <c r="BI46" s="22"/>
      <c r="BJ46" s="22"/>
    </row>
    <row r="47" spans="1:67">
      <c r="A47" s="24">
        <v>24</v>
      </c>
      <c r="B47" s="135">
        <v>2040</v>
      </c>
      <c r="C47" s="136"/>
      <c r="D47" s="137">
        <v>123.46363636363611</v>
      </c>
      <c r="E47" s="137">
        <v>153.18711117303189</v>
      </c>
      <c r="F47" s="137">
        <f>E47*'Fixed Data (CPIH)'!$E$19</f>
        <v>156.44487892145665</v>
      </c>
      <c r="G47" s="138">
        <f t="shared" si="0"/>
        <v>0.12346363636363611</v>
      </c>
      <c r="H47" s="138">
        <v>153.18711117303189</v>
      </c>
      <c r="I47" s="138">
        <f>H47*'Fixed Data (CPIH)'!$E$19</f>
        <v>156.44487892145665</v>
      </c>
      <c r="J47" s="23"/>
      <c r="L47" s="134"/>
      <c r="M47" s="144"/>
      <c r="N47" s="145"/>
      <c r="O47" s="134"/>
      <c r="P47" s="149"/>
      <c r="Q47" s="147"/>
      <c r="R47" s="134"/>
      <c r="S47" s="33"/>
      <c r="T47" s="147"/>
      <c r="U47" s="147"/>
      <c r="V47" s="147"/>
      <c r="W47" s="147"/>
      <c r="X47" s="150"/>
      <c r="Y47" s="148"/>
      <c r="Z47" s="147"/>
      <c r="AA47" s="147"/>
      <c r="AB47" s="147"/>
      <c r="AC47" s="147"/>
      <c r="AD47" s="134"/>
      <c r="AE47" s="148"/>
      <c r="AF47" s="148"/>
      <c r="AG47" s="141"/>
      <c r="AH47" s="141"/>
      <c r="AI47" s="141"/>
      <c r="AJ47" s="141"/>
      <c r="AK47" s="141"/>
      <c r="AL47" s="134"/>
      <c r="AM47" s="23"/>
      <c r="AN47" s="23"/>
      <c r="AO47" s="23"/>
      <c r="AP47" s="23"/>
      <c r="AQ47" s="23"/>
      <c r="AR47" s="23"/>
      <c r="AS47" s="23"/>
      <c r="AT47" s="23"/>
      <c r="AU47" s="23"/>
      <c r="AV47" s="23"/>
      <c r="AW47" s="23"/>
      <c r="AX47" s="23"/>
      <c r="AY47" s="23"/>
      <c r="AZ47" s="23"/>
      <c r="BA47" s="23"/>
      <c r="BB47" s="23"/>
      <c r="BC47" s="23"/>
      <c r="BD47" s="23"/>
      <c r="BE47" s="23"/>
      <c r="BF47" s="23"/>
      <c r="BG47" s="23"/>
      <c r="BH47" s="23"/>
      <c r="BI47" s="22"/>
      <c r="BJ47" s="22"/>
    </row>
    <row r="48" spans="1:67">
      <c r="A48" s="24">
        <v>25</v>
      </c>
      <c r="B48" s="135">
        <v>2041</v>
      </c>
      <c r="C48" s="136"/>
      <c r="D48" s="137">
        <v>112.11727272727248</v>
      </c>
      <c r="E48" s="137">
        <v>160.56278689617787</v>
      </c>
      <c r="F48" s="137">
        <f>E48*'Fixed Data (CPIH)'!$E$19</f>
        <v>163.97741012878606</v>
      </c>
      <c r="G48" s="138">
        <f t="shared" si="0"/>
        <v>0.11211727272727248</v>
      </c>
      <c r="H48" s="138">
        <v>160.56278689617787</v>
      </c>
      <c r="I48" s="138">
        <f>H48*'Fixed Data (CPIH)'!$E$19</f>
        <v>163.97741012878606</v>
      </c>
      <c r="J48" s="23"/>
      <c r="L48" s="134"/>
      <c r="M48" s="144"/>
      <c r="N48" s="145"/>
      <c r="O48" s="134"/>
      <c r="P48" s="149"/>
      <c r="Q48" s="147"/>
      <c r="R48" s="134"/>
      <c r="S48" s="33"/>
      <c r="T48" s="147"/>
      <c r="U48" s="147"/>
      <c r="V48" s="147"/>
      <c r="W48" s="147"/>
      <c r="X48" s="150"/>
      <c r="Y48" s="148"/>
      <c r="Z48" s="147"/>
      <c r="AA48" s="147"/>
      <c r="AB48" s="147"/>
      <c r="AC48" s="147"/>
      <c r="AD48" s="134"/>
      <c r="AE48" s="148"/>
      <c r="AF48" s="148"/>
      <c r="AG48" s="141"/>
      <c r="AH48" s="141"/>
      <c r="AI48" s="141"/>
      <c r="AJ48" s="141"/>
      <c r="AK48" s="141"/>
      <c r="AL48" s="134"/>
      <c r="AM48" s="23"/>
      <c r="AN48" s="23"/>
      <c r="AO48" s="23"/>
      <c r="AP48" s="23"/>
      <c r="AQ48" s="23"/>
      <c r="AR48" s="23"/>
      <c r="AS48" s="23"/>
      <c r="AT48" s="23"/>
      <c r="AU48" s="23"/>
      <c r="AV48" s="23"/>
      <c r="AW48" s="23"/>
      <c r="AX48" s="23"/>
      <c r="AY48" s="23"/>
      <c r="AZ48" s="23"/>
      <c r="BA48" s="23"/>
      <c r="BB48" s="23"/>
      <c r="BC48" s="23"/>
      <c r="BD48" s="23"/>
      <c r="BE48" s="23"/>
      <c r="BF48" s="23"/>
      <c r="BG48" s="23"/>
      <c r="BH48" s="23"/>
      <c r="BI48" s="22"/>
      <c r="BJ48" s="22"/>
    </row>
    <row r="49" spans="1:62">
      <c r="A49" s="24">
        <v>26</v>
      </c>
      <c r="B49" s="135">
        <v>2042</v>
      </c>
      <c r="C49" s="136"/>
      <c r="D49" s="137">
        <v>100.77090909090884</v>
      </c>
      <c r="E49" s="137">
        <v>167.93846261932384</v>
      </c>
      <c r="F49" s="137">
        <f>E49*'Fixed Data (CPIH)'!$E$19</f>
        <v>171.50994133611545</v>
      </c>
      <c r="G49" s="138">
        <f t="shared" si="0"/>
        <v>0.10077090909090884</v>
      </c>
      <c r="H49" s="138">
        <v>167.93846261932384</v>
      </c>
      <c r="I49" s="138">
        <f>H49*'Fixed Data (CPIH)'!$E$19</f>
        <v>171.50994133611545</v>
      </c>
      <c r="J49" s="23"/>
      <c r="L49" s="134"/>
      <c r="M49" s="144"/>
      <c r="N49" s="145"/>
      <c r="O49" s="134"/>
      <c r="P49" s="151"/>
      <c r="Q49" s="147"/>
      <c r="R49" s="134"/>
      <c r="S49" s="33"/>
      <c r="T49" s="147"/>
      <c r="U49" s="147"/>
      <c r="V49" s="147"/>
      <c r="W49" s="147"/>
      <c r="X49" s="150"/>
      <c r="Y49" s="148"/>
      <c r="Z49" s="147"/>
      <c r="AA49" s="147"/>
      <c r="AB49" s="147"/>
      <c r="AC49" s="147"/>
      <c r="AD49" s="134"/>
      <c r="AE49" s="148"/>
      <c r="AF49" s="148"/>
      <c r="AG49" s="141"/>
      <c r="AH49" s="141"/>
      <c r="AI49" s="141"/>
      <c r="AJ49" s="141"/>
      <c r="AK49" s="141"/>
      <c r="AL49" s="134"/>
      <c r="AM49" s="23"/>
      <c r="AN49" s="23"/>
      <c r="AO49" s="23"/>
      <c r="AP49" s="23"/>
      <c r="AQ49" s="23"/>
      <c r="AR49" s="23"/>
      <c r="AS49" s="23"/>
      <c r="AT49" s="23"/>
      <c r="AU49" s="23"/>
      <c r="AV49" s="23"/>
      <c r="AW49" s="23"/>
      <c r="AX49" s="23"/>
      <c r="AY49" s="23"/>
      <c r="AZ49" s="23"/>
      <c r="BA49" s="23"/>
      <c r="BB49" s="23"/>
      <c r="BC49" s="23"/>
      <c r="BD49" s="23"/>
      <c r="BE49" s="23"/>
      <c r="BF49" s="23"/>
      <c r="BG49" s="23"/>
      <c r="BH49" s="23"/>
      <c r="BI49" s="22"/>
      <c r="BJ49" s="22"/>
    </row>
    <row r="50" spans="1:62">
      <c r="A50" s="24">
        <v>27</v>
      </c>
      <c r="B50" s="135">
        <v>2043</v>
      </c>
      <c r="C50" s="136"/>
      <c r="D50" s="137">
        <v>89.424545454545211</v>
      </c>
      <c r="E50" s="137">
        <v>175.31413834246982</v>
      </c>
      <c r="F50" s="137">
        <f>E50*'Fixed Data (CPIH)'!$E$19</f>
        <v>179.04247254344483</v>
      </c>
      <c r="G50" s="138">
        <f t="shared" si="0"/>
        <v>8.9424545454545215E-2</v>
      </c>
      <c r="H50" s="138">
        <v>175.31413834246982</v>
      </c>
      <c r="I50" s="138">
        <f>H50*'Fixed Data (CPIH)'!$E$19</f>
        <v>179.04247254344483</v>
      </c>
      <c r="J50" s="23"/>
      <c r="L50" s="134"/>
      <c r="M50" s="144"/>
      <c r="N50" s="145"/>
      <c r="O50" s="134"/>
      <c r="P50" s="149"/>
      <c r="Q50" s="147"/>
      <c r="R50" s="134"/>
      <c r="S50" s="33"/>
      <c r="T50" s="147"/>
      <c r="U50" s="147"/>
      <c r="V50" s="147"/>
      <c r="W50" s="147"/>
      <c r="X50" s="150"/>
      <c r="Y50" s="148"/>
      <c r="Z50" s="147"/>
      <c r="AA50" s="147"/>
      <c r="AB50" s="147"/>
      <c r="AC50" s="147"/>
      <c r="AD50" s="134"/>
      <c r="AE50" s="148"/>
      <c r="AF50" s="148"/>
      <c r="AG50" s="141"/>
      <c r="AH50" s="141"/>
      <c r="AI50" s="141"/>
      <c r="AJ50" s="141"/>
      <c r="AK50" s="141"/>
      <c r="AL50" s="134"/>
      <c r="AM50" s="23"/>
      <c r="AN50" s="23"/>
      <c r="AO50" s="23"/>
      <c r="AP50" s="23"/>
      <c r="AQ50" s="23"/>
      <c r="AR50" s="23"/>
      <c r="AS50" s="23"/>
      <c r="AT50" s="23"/>
      <c r="AU50" s="23"/>
      <c r="AV50" s="23"/>
      <c r="AW50" s="23"/>
      <c r="AX50" s="23"/>
      <c r="AY50" s="23"/>
      <c r="AZ50" s="23"/>
      <c r="BA50" s="23"/>
      <c r="BB50" s="23"/>
      <c r="BC50" s="23"/>
      <c r="BD50" s="23"/>
      <c r="BE50" s="23"/>
      <c r="BF50" s="23"/>
      <c r="BG50" s="23"/>
      <c r="BH50" s="23"/>
      <c r="BI50" s="22"/>
      <c r="BJ50" s="22"/>
    </row>
    <row r="51" spans="1:62">
      <c r="A51" s="24">
        <v>28</v>
      </c>
      <c r="B51" s="135">
        <v>2044</v>
      </c>
      <c r="C51" s="136"/>
      <c r="D51" s="137">
        <v>78.078181818181577</v>
      </c>
      <c r="E51" s="137">
        <v>182.68981406561582</v>
      </c>
      <c r="F51" s="137">
        <f>E51*'Fixed Data (CPIH)'!$E$19</f>
        <v>186.57500375077424</v>
      </c>
      <c r="G51" s="138">
        <f t="shared" si="0"/>
        <v>7.8078181818181575E-2</v>
      </c>
      <c r="H51" s="138">
        <v>182.68981406561582</v>
      </c>
      <c r="I51" s="138">
        <f>H51*'Fixed Data (CPIH)'!$E$19</f>
        <v>186.57500375077424</v>
      </c>
      <c r="J51" s="23"/>
      <c r="L51" s="134"/>
      <c r="M51" s="144"/>
      <c r="N51" s="145"/>
      <c r="O51" s="134"/>
      <c r="P51" s="149"/>
      <c r="Q51" s="147"/>
      <c r="R51" s="134"/>
      <c r="S51" s="33"/>
      <c r="T51" s="147"/>
      <c r="U51" s="147"/>
      <c r="V51" s="147"/>
      <c r="W51" s="147"/>
      <c r="X51" s="150"/>
      <c r="Y51" s="148"/>
      <c r="Z51" s="147"/>
      <c r="AA51" s="147"/>
      <c r="AB51" s="147"/>
      <c r="AC51" s="147"/>
      <c r="AD51" s="134"/>
      <c r="AE51" s="148"/>
      <c r="AF51" s="148"/>
      <c r="AG51" s="141"/>
      <c r="AH51" s="141"/>
      <c r="AI51" s="141"/>
      <c r="AJ51" s="141"/>
      <c r="AK51" s="141"/>
      <c r="AL51" s="134"/>
      <c r="AM51" s="23"/>
      <c r="AN51" s="23"/>
      <c r="AO51" s="23"/>
      <c r="AP51" s="23"/>
      <c r="AQ51" s="23"/>
      <c r="AR51" s="23"/>
      <c r="AS51" s="23"/>
      <c r="AT51" s="23"/>
      <c r="AU51" s="23"/>
      <c r="AV51" s="23"/>
      <c r="AW51" s="23"/>
      <c r="AX51" s="23"/>
      <c r="AY51" s="23"/>
      <c r="AZ51" s="23"/>
      <c r="BA51" s="23"/>
      <c r="BB51" s="23"/>
      <c r="BC51" s="23"/>
      <c r="BD51" s="23"/>
      <c r="BE51" s="23"/>
      <c r="BF51" s="23"/>
      <c r="BG51" s="23"/>
      <c r="BH51" s="23"/>
      <c r="BI51" s="22"/>
      <c r="BJ51" s="22"/>
    </row>
    <row r="52" spans="1:62">
      <c r="A52" s="24">
        <v>29</v>
      </c>
      <c r="B52" s="135">
        <v>2045</v>
      </c>
      <c r="C52" s="136"/>
      <c r="D52" s="137">
        <v>66.731818181817943</v>
      </c>
      <c r="E52" s="137">
        <v>190.06548978876179</v>
      </c>
      <c r="F52" s="137">
        <f>E52*'Fixed Data (CPIH)'!$E$19</f>
        <v>194.10753495810363</v>
      </c>
      <c r="G52" s="138">
        <f t="shared" si="0"/>
        <v>6.6731818181817948E-2</v>
      </c>
      <c r="H52" s="138">
        <v>190.06548978876179</v>
      </c>
      <c r="I52" s="138">
        <f>H52*'Fixed Data (CPIH)'!$E$19</f>
        <v>194.10753495810363</v>
      </c>
      <c r="J52" s="23"/>
      <c r="L52" s="134"/>
      <c r="M52" s="144"/>
      <c r="N52" s="145"/>
      <c r="O52" s="134"/>
      <c r="P52" s="151"/>
      <c r="Q52" s="147"/>
      <c r="R52" s="134"/>
      <c r="S52" s="33"/>
      <c r="T52" s="147"/>
      <c r="U52" s="147"/>
      <c r="V52" s="147"/>
      <c r="W52" s="147"/>
      <c r="X52" s="150"/>
      <c r="Y52" s="148"/>
      <c r="Z52" s="147"/>
      <c r="AA52" s="147"/>
      <c r="AB52" s="147"/>
      <c r="AC52" s="147"/>
      <c r="AD52" s="134"/>
      <c r="AE52" s="148"/>
      <c r="AF52" s="148"/>
      <c r="AG52" s="141"/>
      <c r="AH52" s="141"/>
      <c r="AI52" s="141"/>
      <c r="AJ52" s="141"/>
      <c r="AK52" s="141"/>
      <c r="AL52" s="134"/>
      <c r="AM52" s="23"/>
      <c r="AN52" s="23"/>
      <c r="AO52" s="23"/>
      <c r="AP52" s="23"/>
      <c r="AQ52" s="23"/>
      <c r="AR52" s="23"/>
      <c r="AS52" s="23"/>
      <c r="AT52" s="23"/>
      <c r="AU52" s="23"/>
      <c r="AV52" s="23"/>
      <c r="AW52" s="23"/>
      <c r="AX52" s="23"/>
      <c r="AY52" s="23"/>
      <c r="AZ52" s="23"/>
      <c r="BA52" s="23"/>
      <c r="BB52" s="23"/>
      <c r="BC52" s="23"/>
      <c r="BD52" s="23"/>
      <c r="BE52" s="23"/>
      <c r="BF52" s="23"/>
      <c r="BG52" s="23"/>
      <c r="BH52" s="23"/>
      <c r="BI52" s="22"/>
      <c r="BJ52" s="22"/>
    </row>
    <row r="53" spans="1:62">
      <c r="A53" s="24">
        <v>30</v>
      </c>
      <c r="B53" s="135">
        <v>2046</v>
      </c>
      <c r="C53" s="136"/>
      <c r="D53" s="137">
        <v>55.385454545454309</v>
      </c>
      <c r="E53" s="137">
        <v>197.44116551190777</v>
      </c>
      <c r="F53" s="137">
        <f>E53*'Fixed Data (CPIH)'!$E$19</f>
        <v>201.64006616543301</v>
      </c>
      <c r="G53" s="138">
        <f t="shared" si="0"/>
        <v>5.5385454545454307E-2</v>
      </c>
      <c r="H53" s="138">
        <v>197.44116551190777</v>
      </c>
      <c r="I53" s="138">
        <f>H53*'Fixed Data (CPIH)'!$E$19</f>
        <v>201.64006616543301</v>
      </c>
      <c r="J53" s="23"/>
      <c r="L53" s="134"/>
      <c r="M53" s="144"/>
      <c r="N53" s="145"/>
      <c r="O53" s="134"/>
      <c r="P53" s="149"/>
      <c r="Q53" s="147"/>
      <c r="R53" s="134"/>
      <c r="S53" s="33"/>
      <c r="T53" s="147"/>
      <c r="U53" s="147"/>
      <c r="V53" s="147"/>
      <c r="W53" s="147"/>
      <c r="X53" s="150"/>
      <c r="Y53" s="148"/>
      <c r="Z53" s="147"/>
      <c r="AA53" s="147"/>
      <c r="AB53" s="147"/>
      <c r="AC53" s="147"/>
      <c r="AD53" s="134"/>
      <c r="AE53" s="148"/>
      <c r="AF53" s="148"/>
      <c r="AG53" s="141"/>
      <c r="AH53" s="141"/>
      <c r="AI53" s="141"/>
      <c r="AJ53" s="141"/>
      <c r="AK53" s="141"/>
      <c r="AL53" s="134"/>
      <c r="AM53" s="23"/>
      <c r="AN53" s="23"/>
      <c r="AO53" s="23"/>
      <c r="AP53" s="23"/>
      <c r="AQ53" s="23"/>
      <c r="AR53" s="23"/>
      <c r="AS53" s="23"/>
      <c r="AT53" s="23"/>
      <c r="AU53" s="23"/>
      <c r="AV53" s="23"/>
      <c r="AW53" s="23"/>
      <c r="AX53" s="23"/>
      <c r="AY53" s="23"/>
      <c r="AZ53" s="23"/>
      <c r="BA53" s="23"/>
      <c r="BB53" s="23"/>
      <c r="BC53" s="23"/>
      <c r="BD53" s="23"/>
      <c r="BE53" s="23"/>
      <c r="BF53" s="23"/>
      <c r="BG53" s="23"/>
      <c r="BH53" s="23"/>
      <c r="BI53" s="22"/>
      <c r="BJ53" s="22"/>
    </row>
    <row r="54" spans="1:62">
      <c r="A54" s="24">
        <v>31</v>
      </c>
      <c r="B54" s="135">
        <v>2047</v>
      </c>
      <c r="C54" s="136"/>
      <c r="D54" s="137">
        <v>44.039090909090675</v>
      </c>
      <c r="E54" s="137">
        <v>204.81684123505374</v>
      </c>
      <c r="F54" s="137">
        <f>E54*'Fixed Data (CPIH)'!$E$19</f>
        <v>209.17259737276243</v>
      </c>
      <c r="G54" s="138">
        <f t="shared" si="0"/>
        <v>4.4039090909090674E-2</v>
      </c>
      <c r="H54" s="138">
        <v>204.81684123505374</v>
      </c>
      <c r="I54" s="138">
        <f>H54*'Fixed Data (CPIH)'!$E$19</f>
        <v>209.17259737276243</v>
      </c>
      <c r="J54" s="23"/>
      <c r="L54" s="134"/>
      <c r="M54" s="144"/>
      <c r="N54" s="145"/>
      <c r="O54" s="134"/>
      <c r="P54" s="151"/>
      <c r="Q54" s="147"/>
      <c r="R54" s="134"/>
      <c r="S54" s="33"/>
      <c r="T54" s="147"/>
      <c r="U54" s="147"/>
      <c r="V54" s="147"/>
      <c r="W54" s="147"/>
      <c r="X54" s="150"/>
      <c r="Y54" s="148"/>
      <c r="Z54" s="147"/>
      <c r="AA54" s="147"/>
      <c r="AB54" s="147"/>
      <c r="AC54" s="147"/>
      <c r="AD54" s="134"/>
      <c r="AE54" s="148"/>
      <c r="AF54" s="148"/>
      <c r="AG54" s="141"/>
      <c r="AH54" s="141"/>
      <c r="AI54" s="141"/>
      <c r="AJ54" s="141"/>
      <c r="AK54" s="141"/>
      <c r="AL54" s="134"/>
      <c r="AM54" s="23"/>
      <c r="AN54" s="23"/>
      <c r="AO54" s="23"/>
      <c r="AP54" s="23"/>
      <c r="AQ54" s="23"/>
      <c r="AR54" s="23"/>
      <c r="AS54" s="23"/>
      <c r="AT54" s="23"/>
      <c r="AU54" s="23"/>
      <c r="AV54" s="23"/>
      <c r="AW54" s="23"/>
      <c r="AX54" s="23"/>
      <c r="AY54" s="23"/>
      <c r="AZ54" s="23"/>
      <c r="BA54" s="23"/>
      <c r="BB54" s="23"/>
      <c r="BC54" s="23"/>
      <c r="BD54" s="23"/>
      <c r="BE54" s="23"/>
      <c r="BF54" s="23"/>
      <c r="BG54" s="23"/>
      <c r="BH54" s="23"/>
      <c r="BI54" s="22"/>
      <c r="BJ54" s="22"/>
    </row>
    <row r="55" spans="1:62">
      <c r="A55" s="24">
        <v>32</v>
      </c>
      <c r="B55" s="135">
        <v>2048</v>
      </c>
      <c r="C55" s="136"/>
      <c r="D55" s="137">
        <v>32.692727272727041</v>
      </c>
      <c r="E55" s="137">
        <v>212.19251695819972</v>
      </c>
      <c r="F55" s="137">
        <f>E55*'Fixed Data (CPIH)'!$E$19</f>
        <v>216.70512858009181</v>
      </c>
      <c r="G55" s="138">
        <f t="shared" si="0"/>
        <v>3.269272727272704E-2</v>
      </c>
      <c r="H55" s="138">
        <v>212.19251695819972</v>
      </c>
      <c r="I55" s="138">
        <f>H55*'Fixed Data (CPIH)'!$E$19</f>
        <v>216.70512858009181</v>
      </c>
      <c r="J55" s="23"/>
      <c r="L55" s="134"/>
      <c r="M55" s="144"/>
      <c r="N55" s="145"/>
      <c r="O55" s="134"/>
      <c r="P55" s="149"/>
      <c r="Q55" s="147"/>
      <c r="R55" s="134"/>
      <c r="S55" s="33"/>
      <c r="T55" s="147"/>
      <c r="U55" s="147"/>
      <c r="V55" s="147"/>
      <c r="W55" s="147"/>
      <c r="X55" s="150"/>
      <c r="Y55" s="148"/>
      <c r="Z55" s="147"/>
      <c r="AA55" s="147"/>
      <c r="AB55" s="147"/>
      <c r="AC55" s="147"/>
      <c r="AD55" s="134"/>
      <c r="AE55" s="148"/>
      <c r="AF55" s="148"/>
      <c r="AG55" s="141"/>
      <c r="AH55" s="141"/>
      <c r="AI55" s="141"/>
      <c r="AJ55" s="141"/>
      <c r="AK55" s="141"/>
      <c r="AL55" s="134"/>
      <c r="AM55" s="23"/>
      <c r="AN55" s="23"/>
      <c r="AO55" s="23"/>
      <c r="AP55" s="23"/>
      <c r="AQ55" s="23"/>
      <c r="AR55" s="23"/>
      <c r="AS55" s="23"/>
      <c r="AT55" s="23"/>
      <c r="AU55" s="23"/>
      <c r="AV55" s="23"/>
      <c r="AW55" s="23"/>
      <c r="AX55" s="23"/>
      <c r="AY55" s="23"/>
      <c r="AZ55" s="23"/>
      <c r="BA55" s="23"/>
      <c r="BB55" s="23"/>
      <c r="BC55" s="23"/>
      <c r="BD55" s="23"/>
      <c r="BE55" s="23"/>
      <c r="BF55" s="23"/>
      <c r="BG55" s="23"/>
      <c r="BH55" s="23"/>
      <c r="BI55" s="22"/>
      <c r="BJ55" s="22"/>
    </row>
    <row r="56" spans="1:62">
      <c r="A56" s="24">
        <v>33</v>
      </c>
      <c r="B56" s="135">
        <v>2049</v>
      </c>
      <c r="C56" s="136"/>
      <c r="D56" s="137">
        <v>21.346363636363407</v>
      </c>
      <c r="E56" s="137">
        <v>219.56819268134572</v>
      </c>
      <c r="F56" s="137">
        <f>E56*'Fixed Data (CPIH)'!$E$19</f>
        <v>224.23765978742122</v>
      </c>
      <c r="G56" s="138">
        <f t="shared" ref="G56:G80" si="1">D56/1000</f>
        <v>2.1346363636363407E-2</v>
      </c>
      <c r="H56" s="138">
        <v>219.56819268134572</v>
      </c>
      <c r="I56" s="138">
        <f>H56*'Fixed Data (CPIH)'!$E$19</f>
        <v>224.23765978742122</v>
      </c>
      <c r="J56" s="23"/>
      <c r="L56" s="134"/>
      <c r="M56" s="144"/>
      <c r="N56" s="145"/>
      <c r="O56" s="134"/>
      <c r="P56" s="149"/>
      <c r="Q56" s="147"/>
      <c r="R56" s="134"/>
      <c r="S56" s="33"/>
      <c r="T56" s="147"/>
      <c r="U56" s="147"/>
      <c r="V56" s="147"/>
      <c r="W56" s="147"/>
      <c r="X56" s="150"/>
      <c r="Y56" s="148"/>
      <c r="Z56" s="147"/>
      <c r="AA56" s="147"/>
      <c r="AB56" s="147"/>
      <c r="AC56" s="147"/>
      <c r="AD56" s="134"/>
      <c r="AE56" s="148"/>
      <c r="AF56" s="148"/>
      <c r="AG56" s="141"/>
      <c r="AH56" s="141"/>
      <c r="AI56" s="141"/>
      <c r="AJ56" s="141"/>
      <c r="AK56" s="141"/>
      <c r="AL56" s="134"/>
      <c r="AM56" s="23"/>
      <c r="AN56" s="23"/>
      <c r="AO56" s="23"/>
      <c r="AP56" s="23"/>
      <c r="AQ56" s="23"/>
      <c r="AR56" s="23"/>
      <c r="AS56" s="23"/>
      <c r="AT56" s="23"/>
      <c r="AU56" s="23"/>
      <c r="AV56" s="23"/>
      <c r="AW56" s="23"/>
      <c r="AX56" s="23"/>
      <c r="AY56" s="23"/>
      <c r="AZ56" s="23"/>
      <c r="BA56" s="23"/>
      <c r="BB56" s="23"/>
      <c r="BC56" s="23"/>
      <c r="BD56" s="23"/>
      <c r="BE56" s="23"/>
      <c r="BF56" s="23"/>
      <c r="BG56" s="23"/>
      <c r="BH56" s="23"/>
      <c r="BI56" s="22"/>
      <c r="BJ56" s="22"/>
    </row>
    <row r="57" spans="1:62">
      <c r="A57" s="24">
        <v>34</v>
      </c>
      <c r="B57" s="135">
        <v>2050</v>
      </c>
      <c r="C57" s="136"/>
      <c r="D57" s="137">
        <v>10</v>
      </c>
      <c r="E57" s="137">
        <v>226.9438684044917</v>
      </c>
      <c r="F57" s="137">
        <f>E57*'Fixed Data (CPIH)'!$E$19</f>
        <v>231.77019099475061</v>
      </c>
      <c r="G57" s="138">
        <f t="shared" si="1"/>
        <v>0.01</v>
      </c>
      <c r="H57" s="138">
        <v>226.9438684044917</v>
      </c>
      <c r="I57" s="138">
        <f>H57*'Fixed Data (CPIH)'!$E$19</f>
        <v>231.77019099475061</v>
      </c>
      <c r="J57" s="23"/>
      <c r="L57" s="134"/>
      <c r="M57" s="144"/>
      <c r="N57" s="145"/>
      <c r="O57" s="134"/>
      <c r="P57" s="152"/>
      <c r="Q57" s="147"/>
      <c r="R57" s="134"/>
      <c r="S57" s="33"/>
      <c r="T57" s="147"/>
      <c r="U57" s="147"/>
      <c r="V57" s="147"/>
      <c r="W57" s="147"/>
      <c r="X57" s="150"/>
      <c r="Y57" s="148"/>
      <c r="Z57" s="147"/>
      <c r="AA57" s="147"/>
      <c r="AB57" s="147"/>
      <c r="AC57" s="147"/>
      <c r="AD57" s="134"/>
      <c r="AE57" s="148"/>
      <c r="AF57" s="148"/>
      <c r="AG57" s="141"/>
      <c r="AH57" s="141"/>
      <c r="AI57" s="141"/>
      <c r="AJ57" s="141"/>
      <c r="AK57" s="141"/>
      <c r="AL57" s="134"/>
      <c r="AM57" s="23"/>
      <c r="AN57" s="23"/>
      <c r="AO57" s="23"/>
      <c r="AP57" s="23"/>
      <c r="AQ57" s="23"/>
      <c r="AR57" s="23"/>
      <c r="AS57" s="23"/>
      <c r="AT57" s="23"/>
      <c r="AU57" s="23"/>
      <c r="AV57" s="23"/>
      <c r="AW57" s="23"/>
      <c r="AX57" s="23"/>
      <c r="AY57" s="23"/>
      <c r="AZ57" s="23"/>
      <c r="BA57" s="23"/>
      <c r="BB57" s="23"/>
      <c r="BC57" s="23"/>
      <c r="BD57" s="23"/>
      <c r="BE57" s="23"/>
      <c r="BF57" s="23"/>
      <c r="BG57" s="23"/>
      <c r="BH57" s="23"/>
      <c r="BI57" s="22"/>
      <c r="BJ57" s="22"/>
    </row>
    <row r="58" spans="1:62">
      <c r="A58" s="24">
        <v>35</v>
      </c>
      <c r="B58" s="135">
        <v>2051</v>
      </c>
      <c r="C58" s="136"/>
      <c r="D58" s="137">
        <v>10</v>
      </c>
      <c r="E58" s="137">
        <v>234.96950599652394</v>
      </c>
      <c r="F58" s="137">
        <f>E58*'Fixed Data (CPIH)'!$E$19</f>
        <v>239.96650654465839</v>
      </c>
      <c r="G58" s="138">
        <f t="shared" si="1"/>
        <v>0.01</v>
      </c>
      <c r="H58" s="138">
        <v>234.96950599652394</v>
      </c>
      <c r="I58" s="138">
        <f>H58*'Fixed Data (CPIH)'!$E$19</f>
        <v>239.96650654465839</v>
      </c>
      <c r="J58" s="23"/>
      <c r="L58" s="134"/>
      <c r="M58" s="144"/>
      <c r="N58" s="145"/>
      <c r="O58" s="134"/>
      <c r="P58" s="149"/>
      <c r="Q58" s="147"/>
      <c r="R58" s="134"/>
      <c r="S58" s="33"/>
      <c r="T58" s="147"/>
      <c r="U58" s="147"/>
      <c r="V58" s="147"/>
      <c r="W58" s="147"/>
      <c r="X58" s="150"/>
      <c r="Y58" s="148"/>
      <c r="Z58" s="147"/>
      <c r="AA58" s="147"/>
      <c r="AB58" s="147"/>
      <c r="AC58" s="147"/>
      <c r="AD58" s="134"/>
      <c r="AE58" s="148"/>
      <c r="AF58" s="148"/>
      <c r="AG58" s="141"/>
      <c r="AH58" s="141"/>
      <c r="AI58" s="141"/>
      <c r="AJ58" s="141"/>
      <c r="AK58" s="141"/>
      <c r="AL58" s="134"/>
      <c r="AM58" s="23"/>
      <c r="AN58" s="23"/>
      <c r="AO58" s="23"/>
      <c r="AP58" s="23"/>
      <c r="AQ58" s="23"/>
      <c r="AR58" s="23"/>
      <c r="AS58" s="23"/>
      <c r="AT58" s="23"/>
      <c r="AU58" s="23"/>
      <c r="AV58" s="23"/>
      <c r="AW58" s="23"/>
      <c r="AX58" s="23"/>
      <c r="AY58" s="23"/>
      <c r="AZ58" s="23"/>
      <c r="BA58" s="23"/>
      <c r="BB58" s="23"/>
      <c r="BC58" s="23"/>
      <c r="BD58" s="23"/>
      <c r="BE58" s="23"/>
      <c r="BF58" s="23"/>
      <c r="BG58" s="23"/>
      <c r="BH58" s="23"/>
      <c r="BI58" s="22"/>
      <c r="BJ58" s="22"/>
    </row>
    <row r="59" spans="1:62">
      <c r="A59" s="24">
        <v>36</v>
      </c>
      <c r="B59" s="135">
        <v>2052</v>
      </c>
      <c r="C59" s="136"/>
      <c r="D59" s="137">
        <v>10</v>
      </c>
      <c r="E59" s="137">
        <v>242.74434845446285</v>
      </c>
      <c r="F59" s="137">
        <f>E59*'Fixed Data (CPIH)'!$E$19</f>
        <v>247.90669340275346</v>
      </c>
      <c r="G59" s="138">
        <f t="shared" si="1"/>
        <v>0.01</v>
      </c>
      <c r="H59" s="138">
        <v>242.74434845446285</v>
      </c>
      <c r="I59" s="138">
        <f>H59*'Fixed Data (CPIH)'!$E$19</f>
        <v>247.90669340275346</v>
      </c>
      <c r="J59" s="23"/>
      <c r="L59" s="134"/>
      <c r="M59" s="144"/>
      <c r="N59" s="145"/>
      <c r="O59" s="134"/>
      <c r="P59" s="146"/>
      <c r="Q59" s="147"/>
      <c r="R59" s="134"/>
      <c r="S59" s="33"/>
      <c r="T59" s="147"/>
      <c r="U59" s="147"/>
      <c r="V59" s="147"/>
      <c r="W59" s="147"/>
      <c r="X59" s="150"/>
      <c r="Y59" s="148"/>
      <c r="Z59" s="147"/>
      <c r="AA59" s="147"/>
      <c r="AB59" s="147"/>
      <c r="AC59" s="147"/>
      <c r="AD59" s="134"/>
      <c r="AE59" s="148"/>
      <c r="AF59" s="148"/>
      <c r="AG59" s="141"/>
      <c r="AH59" s="141"/>
      <c r="AI59" s="141"/>
      <c r="AJ59" s="141"/>
      <c r="AK59" s="141"/>
      <c r="AL59" s="134"/>
      <c r="AM59" s="23"/>
      <c r="AN59" s="23"/>
      <c r="AO59" s="23"/>
      <c r="AP59" s="23"/>
      <c r="AQ59" s="23"/>
      <c r="AR59" s="23"/>
      <c r="AS59" s="23"/>
      <c r="AT59" s="23"/>
      <c r="AU59" s="23"/>
      <c r="AV59" s="23"/>
      <c r="AW59" s="23"/>
      <c r="AX59" s="23"/>
      <c r="AY59" s="23"/>
      <c r="AZ59" s="23"/>
      <c r="BA59" s="23"/>
      <c r="BB59" s="23"/>
      <c r="BC59" s="23"/>
      <c r="BD59" s="23"/>
      <c r="BE59" s="23"/>
      <c r="BF59" s="23"/>
      <c r="BG59" s="23"/>
      <c r="BH59" s="23"/>
      <c r="BI59" s="22"/>
      <c r="BJ59" s="22"/>
    </row>
    <row r="60" spans="1:62">
      <c r="A60" s="24">
        <v>37</v>
      </c>
      <c r="B60" s="135">
        <v>2053</v>
      </c>
      <c r="C60" s="136"/>
      <c r="D60" s="137">
        <v>10</v>
      </c>
      <c r="E60" s="137">
        <v>250.55701047181964</v>
      </c>
      <c r="F60" s="137">
        <f>E60*'Fixed Data (CPIH)'!$E$19</f>
        <v>255.88550411339514</v>
      </c>
      <c r="G60" s="138">
        <f t="shared" si="1"/>
        <v>0.01</v>
      </c>
      <c r="H60" s="138">
        <v>250.55701047181964</v>
      </c>
      <c r="I60" s="138">
        <f>H60*'Fixed Data (CPIH)'!$E$19</f>
        <v>255.88550411339514</v>
      </c>
      <c r="J60" s="23"/>
      <c r="L60" s="134"/>
      <c r="M60" s="144"/>
      <c r="N60" s="145"/>
      <c r="O60" s="134"/>
      <c r="P60" s="146"/>
      <c r="Q60" s="147"/>
      <c r="R60" s="134"/>
      <c r="S60" s="33"/>
      <c r="T60" s="147"/>
      <c r="U60" s="147"/>
      <c r="V60" s="147"/>
      <c r="W60" s="147"/>
      <c r="X60" s="150"/>
      <c r="Y60" s="148"/>
      <c r="Z60" s="147"/>
      <c r="AA60" s="147"/>
      <c r="AB60" s="147"/>
      <c r="AC60" s="147"/>
      <c r="AD60" s="134"/>
      <c r="AE60" s="148"/>
      <c r="AF60" s="148"/>
      <c r="AG60" s="141"/>
      <c r="AH60" s="141"/>
      <c r="AI60" s="141"/>
      <c r="AJ60" s="141"/>
      <c r="AK60" s="141"/>
      <c r="AL60" s="134"/>
      <c r="AM60" s="23"/>
      <c r="AN60" s="23"/>
      <c r="AO60" s="23"/>
      <c r="AP60" s="23"/>
      <c r="AQ60" s="23"/>
      <c r="AR60" s="23"/>
      <c r="AS60" s="23"/>
      <c r="AT60" s="23"/>
      <c r="AU60" s="23"/>
      <c r="AV60" s="23"/>
      <c r="AW60" s="23"/>
      <c r="AX60" s="23"/>
      <c r="AY60" s="23"/>
      <c r="AZ60" s="23"/>
      <c r="BA60" s="23"/>
      <c r="BB60" s="23"/>
      <c r="BC60" s="23"/>
      <c r="BD60" s="23"/>
      <c r="BE60" s="23"/>
      <c r="BF60" s="23"/>
      <c r="BG60" s="23"/>
      <c r="BH60" s="23"/>
      <c r="BI60" s="22"/>
      <c r="BJ60" s="22"/>
    </row>
    <row r="61" spans="1:62">
      <c r="A61" s="24">
        <v>38</v>
      </c>
      <c r="B61" s="135">
        <v>2054</v>
      </c>
      <c r="C61" s="136"/>
      <c r="D61" s="137">
        <v>10</v>
      </c>
      <c r="E61" s="137">
        <v>258.37240103853094</v>
      </c>
      <c r="F61" s="137">
        <f>E61*'Fixed Data (CPIH)'!$E$19</f>
        <v>263.86710140033642</v>
      </c>
      <c r="G61" s="138">
        <f t="shared" si="1"/>
        <v>0.01</v>
      </c>
      <c r="H61" s="138">
        <v>258.37240103853094</v>
      </c>
      <c r="I61" s="138">
        <f>H61*'Fixed Data (CPIH)'!$E$19</f>
        <v>263.86710140033642</v>
      </c>
      <c r="J61" s="23"/>
      <c r="L61" s="134"/>
      <c r="M61" s="144"/>
      <c r="N61" s="145"/>
      <c r="O61" s="134"/>
      <c r="P61" s="146"/>
      <c r="Q61" s="147"/>
      <c r="R61" s="134"/>
      <c r="S61" s="33"/>
      <c r="T61" s="147"/>
      <c r="U61" s="147"/>
      <c r="V61" s="147"/>
      <c r="W61" s="147"/>
      <c r="X61" s="150"/>
      <c r="Y61" s="148"/>
      <c r="Z61" s="147"/>
      <c r="AA61" s="147"/>
      <c r="AB61" s="147"/>
      <c r="AC61" s="147"/>
      <c r="AD61" s="134"/>
      <c r="AE61" s="148"/>
      <c r="AF61" s="148"/>
      <c r="AG61" s="141"/>
      <c r="AH61" s="141"/>
      <c r="AI61" s="141"/>
      <c r="AJ61" s="141"/>
      <c r="AK61" s="141"/>
      <c r="AL61" s="134"/>
      <c r="AM61" s="23"/>
      <c r="AN61" s="23"/>
      <c r="AO61" s="23"/>
      <c r="AP61" s="23"/>
      <c r="AQ61" s="23"/>
      <c r="AR61" s="23"/>
      <c r="AS61" s="23"/>
      <c r="AT61" s="23"/>
      <c r="AU61" s="23"/>
      <c r="AV61" s="23"/>
      <c r="AW61" s="23"/>
      <c r="AX61" s="23"/>
      <c r="AY61" s="23"/>
      <c r="AZ61" s="23"/>
      <c r="BA61" s="23"/>
      <c r="BB61" s="23"/>
      <c r="BC61" s="23"/>
      <c r="BD61" s="23"/>
      <c r="BE61" s="23"/>
      <c r="BF61" s="23"/>
      <c r="BG61" s="23"/>
      <c r="BH61" s="23"/>
      <c r="BI61" s="22"/>
      <c r="BJ61" s="22"/>
    </row>
    <row r="62" spans="1:62">
      <c r="A62" s="24">
        <v>39</v>
      </c>
      <c r="B62" s="135">
        <v>2055</v>
      </c>
      <c r="C62" s="136"/>
      <c r="D62" s="137">
        <v>10</v>
      </c>
      <c r="E62" s="137">
        <v>265.93867503904266</v>
      </c>
      <c r="F62" s="137">
        <f>E62*'Fixed Data (CPIH)'!$E$19</f>
        <v>271.59428426077676</v>
      </c>
      <c r="G62" s="138">
        <f t="shared" si="1"/>
        <v>0.01</v>
      </c>
      <c r="H62" s="138">
        <v>265.93867503904266</v>
      </c>
      <c r="I62" s="138">
        <f>H62*'Fixed Data (CPIH)'!$E$19</f>
        <v>271.59428426077676</v>
      </c>
      <c r="J62" s="23"/>
      <c r="L62" s="134"/>
      <c r="M62" s="144"/>
      <c r="N62" s="145"/>
      <c r="O62" s="134"/>
      <c r="P62" s="146"/>
      <c r="Q62" s="147"/>
      <c r="R62" s="134"/>
      <c r="S62" s="33"/>
      <c r="T62" s="147"/>
      <c r="U62" s="147"/>
      <c r="V62" s="147"/>
      <c r="W62" s="147"/>
      <c r="X62" s="150"/>
      <c r="Y62" s="148"/>
      <c r="Z62" s="147"/>
      <c r="AA62" s="147"/>
      <c r="AB62" s="147"/>
      <c r="AC62" s="147"/>
      <c r="AD62" s="134"/>
      <c r="AE62" s="148"/>
      <c r="AF62" s="148"/>
      <c r="AG62" s="141"/>
      <c r="AH62" s="141"/>
      <c r="AI62" s="141"/>
      <c r="AJ62" s="141"/>
      <c r="AK62" s="141"/>
      <c r="AL62" s="134"/>
      <c r="AM62" s="23"/>
      <c r="AN62" s="23"/>
      <c r="AO62" s="23"/>
      <c r="AP62" s="23"/>
      <c r="AQ62" s="23"/>
      <c r="AR62" s="23"/>
      <c r="AS62" s="23"/>
      <c r="AT62" s="23"/>
      <c r="AU62" s="23"/>
      <c r="AV62" s="23"/>
      <c r="AW62" s="23"/>
      <c r="AX62" s="23"/>
      <c r="AY62" s="23"/>
      <c r="AZ62" s="23"/>
      <c r="BA62" s="23"/>
      <c r="BB62" s="23"/>
      <c r="BC62" s="23"/>
      <c r="BD62" s="23"/>
      <c r="BE62" s="23"/>
      <c r="BF62" s="23"/>
      <c r="BG62" s="23"/>
      <c r="BH62" s="23"/>
      <c r="BI62" s="22"/>
      <c r="BJ62" s="22"/>
    </row>
    <row r="63" spans="1:62">
      <c r="A63" s="24">
        <v>40</v>
      </c>
      <c r="B63" s="135">
        <v>2056</v>
      </c>
      <c r="C63" s="136"/>
      <c r="D63" s="137">
        <v>10</v>
      </c>
      <c r="E63" s="137">
        <v>273.5498497636292</v>
      </c>
      <c r="F63" s="137">
        <f>E63*'Fixed Data (CPIH)'!$E$19</f>
        <v>279.36732273065826</v>
      </c>
      <c r="G63" s="138">
        <f t="shared" si="1"/>
        <v>0.01</v>
      </c>
      <c r="H63" s="138">
        <v>273.5498497636292</v>
      </c>
      <c r="I63" s="138">
        <f>H63*'Fixed Data (CPIH)'!$E$19</f>
        <v>279.36732273065826</v>
      </c>
      <c r="J63" s="23"/>
      <c r="L63" s="134"/>
      <c r="M63" s="144"/>
      <c r="N63" s="145"/>
      <c r="O63" s="134"/>
      <c r="P63" s="146"/>
      <c r="Q63" s="147"/>
      <c r="R63" s="134"/>
      <c r="S63" s="33"/>
      <c r="T63" s="147"/>
      <c r="U63" s="147"/>
      <c r="V63" s="147"/>
      <c r="W63" s="147"/>
      <c r="X63" s="150"/>
      <c r="Y63" s="148"/>
      <c r="Z63" s="147"/>
      <c r="AA63" s="147"/>
      <c r="AB63" s="147"/>
      <c r="AC63" s="147"/>
      <c r="AD63" s="134"/>
      <c r="AE63" s="148"/>
      <c r="AF63" s="148"/>
      <c r="AG63" s="141"/>
      <c r="AH63" s="141"/>
      <c r="AI63" s="141"/>
      <c r="AJ63" s="141"/>
      <c r="AK63" s="141"/>
      <c r="AL63" s="134"/>
      <c r="AM63" s="23"/>
      <c r="AN63" s="23"/>
      <c r="AO63" s="23"/>
      <c r="AP63" s="23"/>
      <c r="AQ63" s="23"/>
      <c r="AR63" s="23"/>
      <c r="AS63" s="23"/>
      <c r="AT63" s="23"/>
      <c r="AU63" s="23"/>
      <c r="AV63" s="23"/>
      <c r="AW63" s="23"/>
      <c r="AX63" s="23"/>
      <c r="AY63" s="23"/>
      <c r="AZ63" s="23"/>
      <c r="BA63" s="23"/>
      <c r="BB63" s="23"/>
      <c r="BC63" s="23"/>
      <c r="BD63" s="23"/>
      <c r="BE63" s="23"/>
      <c r="BF63" s="23"/>
      <c r="BG63" s="23"/>
      <c r="BH63" s="23"/>
      <c r="BI63" s="22"/>
      <c r="BJ63" s="22"/>
    </row>
    <row r="64" spans="1:62">
      <c r="A64" s="24">
        <v>41</v>
      </c>
      <c r="B64" s="135">
        <v>2057</v>
      </c>
      <c r="C64" s="136"/>
      <c r="D64" s="137">
        <v>10</v>
      </c>
      <c r="E64" s="137">
        <v>280.88397798591257</v>
      </c>
      <c r="F64" s="137">
        <f>E64*'Fixed Data (CPIH)'!$E$19</f>
        <v>286.85742286338768</v>
      </c>
      <c r="G64" s="138">
        <f t="shared" si="1"/>
        <v>0.01</v>
      </c>
      <c r="H64" s="138">
        <v>280.88397798591257</v>
      </c>
      <c r="I64" s="138">
        <f>H64*'Fixed Data (CPIH)'!$E$19</f>
        <v>286.85742286338768</v>
      </c>
      <c r="J64" s="23"/>
      <c r="L64" s="134"/>
      <c r="M64" s="144"/>
      <c r="N64" s="145"/>
      <c r="O64" s="134"/>
      <c r="P64" s="146"/>
      <c r="Q64" s="147"/>
      <c r="R64" s="134"/>
      <c r="S64" s="33"/>
      <c r="T64" s="147"/>
      <c r="U64" s="147"/>
      <c r="V64" s="147"/>
      <c r="W64" s="147"/>
      <c r="X64" s="150"/>
      <c r="Y64" s="148"/>
      <c r="Z64" s="147"/>
      <c r="AA64" s="147"/>
      <c r="AB64" s="147"/>
      <c r="AC64" s="147"/>
      <c r="AD64" s="134"/>
      <c r="AE64" s="148"/>
      <c r="AF64" s="148"/>
      <c r="AG64" s="141"/>
      <c r="AH64" s="141"/>
      <c r="AI64" s="141"/>
      <c r="AJ64" s="141"/>
      <c r="AK64" s="141"/>
      <c r="AL64" s="134"/>
      <c r="AM64" s="23"/>
      <c r="AN64" s="23"/>
      <c r="AO64" s="23"/>
      <c r="AP64" s="23"/>
      <c r="AQ64" s="23"/>
      <c r="AR64" s="23"/>
      <c r="AS64" s="23"/>
      <c r="AT64" s="23"/>
      <c r="AU64" s="23"/>
      <c r="AV64" s="23"/>
      <c r="AW64" s="23"/>
      <c r="AX64" s="23"/>
      <c r="AY64" s="23"/>
      <c r="AZ64" s="23"/>
      <c r="BA64" s="23"/>
      <c r="BB64" s="23"/>
      <c r="BC64" s="23"/>
      <c r="BD64" s="23"/>
      <c r="BE64" s="23"/>
      <c r="BF64" s="23"/>
      <c r="BG64" s="23"/>
      <c r="BH64" s="23"/>
      <c r="BI64" s="22"/>
      <c r="BJ64" s="22"/>
    </row>
    <row r="65" spans="1:62">
      <c r="A65" s="24">
        <v>42</v>
      </c>
      <c r="B65" s="135">
        <v>2058</v>
      </c>
      <c r="C65" s="136"/>
      <c r="D65" s="153">
        <v>10</v>
      </c>
      <c r="E65" s="137">
        <v>288.04367544266847</v>
      </c>
      <c r="F65" s="137">
        <f>E65*'Fixed Data (CPIH)'!$E$19</f>
        <v>294.16938268271764</v>
      </c>
      <c r="G65" s="138">
        <f t="shared" si="1"/>
        <v>0.01</v>
      </c>
      <c r="H65" s="138">
        <v>288.04367544266847</v>
      </c>
      <c r="I65" s="138">
        <f>H65*'Fixed Data (CPIH)'!$E$19</f>
        <v>294.16938268271764</v>
      </c>
      <c r="J65" s="23"/>
      <c r="L65" s="134"/>
      <c r="M65" s="144"/>
      <c r="N65" s="145"/>
      <c r="O65" s="134"/>
      <c r="P65" s="146"/>
      <c r="Q65" s="147"/>
      <c r="R65" s="134"/>
      <c r="S65" s="33"/>
      <c r="T65" s="147"/>
      <c r="U65" s="147"/>
      <c r="V65" s="147"/>
      <c r="W65" s="147"/>
      <c r="X65" s="150"/>
      <c r="Y65" s="148"/>
      <c r="Z65" s="147"/>
      <c r="AA65" s="147"/>
      <c r="AB65" s="147"/>
      <c r="AC65" s="147"/>
      <c r="AD65" s="134"/>
      <c r="AE65" s="148"/>
      <c r="AF65" s="148"/>
      <c r="AG65" s="141"/>
      <c r="AH65" s="141"/>
      <c r="AI65" s="141"/>
      <c r="AJ65" s="141"/>
      <c r="AK65" s="141"/>
      <c r="AL65" s="134"/>
      <c r="AM65" s="23"/>
      <c r="AN65" s="23"/>
      <c r="AO65" s="23"/>
      <c r="AP65" s="23"/>
      <c r="AQ65" s="23"/>
      <c r="AR65" s="23"/>
      <c r="AS65" s="23"/>
      <c r="AT65" s="23"/>
      <c r="AU65" s="23"/>
      <c r="AV65" s="23"/>
      <c r="AW65" s="23"/>
      <c r="AX65" s="23"/>
      <c r="AY65" s="23"/>
      <c r="AZ65" s="23"/>
      <c r="BA65" s="23"/>
      <c r="BB65" s="23"/>
      <c r="BC65" s="23"/>
      <c r="BD65" s="23"/>
      <c r="BE65" s="23"/>
      <c r="BF65" s="23"/>
      <c r="BG65" s="23"/>
      <c r="BH65" s="23"/>
      <c r="BI65" s="22"/>
      <c r="BJ65" s="22"/>
    </row>
    <row r="66" spans="1:62">
      <c r="A66" s="24">
        <v>43</v>
      </c>
      <c r="B66" s="135">
        <v>2059</v>
      </c>
      <c r="C66" s="136"/>
      <c r="D66" s="153">
        <v>10</v>
      </c>
      <c r="E66" s="137">
        <v>295.08323495412935</v>
      </c>
      <c r="F66" s="137">
        <f>E66*'Fixed Data (CPIH)'!$E$19</f>
        <v>301.35864963212117</v>
      </c>
      <c r="G66" s="138">
        <f t="shared" si="1"/>
        <v>0.01</v>
      </c>
      <c r="H66" s="138">
        <v>295.08323495412935</v>
      </c>
      <c r="I66" s="138">
        <f>H66*'Fixed Data (CPIH)'!$E$19</f>
        <v>301.35864963212117</v>
      </c>
      <c r="J66" s="134"/>
      <c r="K66" s="146"/>
      <c r="L66" s="147"/>
      <c r="M66" s="134"/>
      <c r="N66" s="33"/>
      <c r="O66" s="147"/>
      <c r="P66" s="147"/>
      <c r="Q66" s="147"/>
      <c r="R66" s="147"/>
      <c r="S66" s="150"/>
      <c r="T66" s="148"/>
      <c r="U66" s="147"/>
      <c r="V66" s="147"/>
      <c r="W66" s="147"/>
      <c r="X66" s="147"/>
      <c r="Y66" s="134"/>
      <c r="Z66" s="148"/>
      <c r="AA66" s="148"/>
      <c r="AB66" s="141"/>
      <c r="AC66" s="141"/>
      <c r="AD66" s="141"/>
      <c r="AE66" s="141"/>
      <c r="AF66" s="141"/>
      <c r="AG66" s="134"/>
      <c r="AH66" s="23"/>
      <c r="AI66" s="23"/>
      <c r="AJ66" s="23"/>
      <c r="AK66" s="23"/>
      <c r="AL66" s="23"/>
      <c r="AM66" s="23"/>
      <c r="AN66" s="23"/>
      <c r="AO66" s="23"/>
      <c r="AP66" s="23"/>
      <c r="AQ66" s="23"/>
      <c r="AR66" s="23"/>
      <c r="AS66" s="23"/>
      <c r="AT66" s="23"/>
      <c r="AU66" s="23"/>
      <c r="AV66" s="23"/>
      <c r="AW66" s="23"/>
      <c r="AX66" s="23"/>
      <c r="AY66" s="23"/>
      <c r="AZ66" s="23"/>
      <c r="BA66" s="23"/>
      <c r="BB66" s="23"/>
      <c r="BC66" s="23"/>
      <c r="BD66" s="22"/>
      <c r="BE66" s="22"/>
    </row>
    <row r="67" spans="1:62">
      <c r="A67" s="24">
        <v>44</v>
      </c>
      <c r="B67" s="135">
        <v>2060</v>
      </c>
      <c r="C67" s="136"/>
      <c r="D67" s="153">
        <v>10</v>
      </c>
      <c r="E67" s="137">
        <v>301.94578556842993</v>
      </c>
      <c r="F67" s="137">
        <f>E67*'Fixed Data (CPIH)'!$E$19</f>
        <v>308.36714330841966</v>
      </c>
      <c r="G67" s="138">
        <f t="shared" si="1"/>
        <v>0.01</v>
      </c>
      <c r="H67" s="138">
        <v>301.94578556842993</v>
      </c>
      <c r="I67" s="138">
        <f>H67*'Fixed Data (CPIH)'!$E$19</f>
        <v>308.36714330841966</v>
      </c>
      <c r="J67" s="134"/>
      <c r="K67" s="146"/>
      <c r="L67" s="147"/>
      <c r="M67" s="134"/>
      <c r="N67" s="33"/>
      <c r="O67" s="147"/>
      <c r="P67" s="147"/>
      <c r="Q67" s="147"/>
      <c r="R67" s="147"/>
      <c r="S67" s="150"/>
      <c r="T67" s="148"/>
      <c r="U67" s="147"/>
      <c r="V67" s="147"/>
      <c r="W67" s="147"/>
      <c r="X67" s="147"/>
      <c r="Y67" s="134"/>
      <c r="Z67" s="148"/>
      <c r="AA67" s="148"/>
      <c r="AB67" s="141"/>
      <c r="AC67" s="141"/>
      <c r="AD67" s="141"/>
      <c r="AE67" s="141"/>
      <c r="AF67" s="141"/>
      <c r="AG67" s="134"/>
      <c r="AH67" s="23"/>
      <c r="AI67" s="23"/>
      <c r="AJ67" s="23"/>
      <c r="AK67" s="23"/>
      <c r="AL67" s="23"/>
      <c r="AM67" s="23"/>
      <c r="AN67" s="23"/>
      <c r="AO67" s="23"/>
      <c r="AP67" s="23"/>
      <c r="AQ67" s="23"/>
      <c r="AR67" s="23"/>
      <c r="AS67" s="23"/>
      <c r="AT67" s="23"/>
      <c r="AU67" s="23"/>
      <c r="AV67" s="23"/>
      <c r="AW67" s="23"/>
      <c r="AX67" s="23"/>
      <c r="AY67" s="23"/>
      <c r="AZ67" s="23"/>
      <c r="BA67" s="23"/>
      <c r="BB67" s="23"/>
      <c r="BC67" s="23"/>
      <c r="BD67" s="22"/>
      <c r="BE67" s="22"/>
    </row>
    <row r="68" spans="1:62">
      <c r="A68" s="24">
        <v>45</v>
      </c>
      <c r="B68" s="135">
        <v>2061</v>
      </c>
      <c r="C68" s="136"/>
      <c r="D68" s="153">
        <v>10</v>
      </c>
      <c r="E68" s="137">
        <v>307.39252319985405</v>
      </c>
      <c r="F68" s="137">
        <f>E68*'Fixed Data (CPIH)'!$E$19</f>
        <v>313.92971448519825</v>
      </c>
      <c r="G68" s="138">
        <f t="shared" si="1"/>
        <v>0.01</v>
      </c>
      <c r="H68" s="138">
        <v>307.39252319985405</v>
      </c>
      <c r="I68" s="138">
        <f>H68*'Fixed Data (CPIH)'!$E$19</f>
        <v>313.92971448519825</v>
      </c>
      <c r="J68" s="134"/>
      <c r="K68" s="146"/>
      <c r="L68" s="147"/>
      <c r="M68" s="134"/>
      <c r="N68" s="33"/>
      <c r="O68" s="147"/>
      <c r="P68" s="147"/>
      <c r="Q68" s="147"/>
      <c r="R68" s="147"/>
      <c r="S68" s="150"/>
      <c r="T68" s="148"/>
      <c r="U68" s="147"/>
      <c r="V68" s="147"/>
      <c r="W68" s="147"/>
      <c r="X68" s="147"/>
      <c r="Y68" s="134"/>
      <c r="Z68" s="148"/>
      <c r="AA68" s="148"/>
      <c r="AB68" s="141"/>
      <c r="AC68" s="141"/>
      <c r="AD68" s="141"/>
      <c r="AE68" s="141"/>
      <c r="AF68" s="141"/>
      <c r="AG68" s="134"/>
      <c r="AH68" s="23"/>
      <c r="AI68" s="23"/>
      <c r="AJ68" s="23"/>
      <c r="AK68" s="23"/>
      <c r="AL68" s="23"/>
      <c r="AM68" s="23"/>
      <c r="AN68" s="23"/>
      <c r="AO68" s="23"/>
      <c r="AP68" s="23"/>
      <c r="AQ68" s="23"/>
      <c r="AR68" s="23"/>
      <c r="AS68" s="23"/>
      <c r="AT68" s="23"/>
      <c r="AU68" s="23"/>
      <c r="AV68" s="23"/>
      <c r="AW68" s="23"/>
      <c r="AX68" s="23"/>
      <c r="AY68" s="23"/>
      <c r="AZ68" s="23"/>
      <c r="BA68" s="23"/>
      <c r="BB68" s="23"/>
      <c r="BC68" s="23"/>
      <c r="BD68" s="22"/>
      <c r="BE68" s="22"/>
    </row>
    <row r="69" spans="1:62">
      <c r="A69" s="24">
        <v>46</v>
      </c>
      <c r="B69" s="135">
        <v>2062</v>
      </c>
      <c r="C69" s="136"/>
      <c r="D69" s="153">
        <v>10</v>
      </c>
      <c r="E69" s="137">
        <v>312.80636854152311</v>
      </c>
      <c r="F69" s="137">
        <f>E69*'Fixed Data (CPIH)'!$E$19</f>
        <v>319.45869386532519</v>
      </c>
      <c r="G69" s="138">
        <f t="shared" si="1"/>
        <v>0.01</v>
      </c>
      <c r="H69" s="138">
        <v>312.80636854152311</v>
      </c>
      <c r="I69" s="138">
        <f>H69*'Fixed Data (CPIH)'!$E$19</f>
        <v>319.45869386532519</v>
      </c>
      <c r="J69" s="134"/>
      <c r="K69" s="146"/>
      <c r="L69" s="147"/>
      <c r="M69" s="134"/>
      <c r="N69" s="33"/>
      <c r="O69" s="147"/>
      <c r="P69" s="147"/>
      <c r="Q69" s="147"/>
      <c r="R69" s="147"/>
      <c r="S69" s="150"/>
      <c r="T69" s="148"/>
      <c r="U69" s="147"/>
      <c r="V69" s="147"/>
      <c r="W69" s="147"/>
      <c r="X69" s="147"/>
      <c r="Y69" s="134"/>
      <c r="Z69" s="148"/>
      <c r="AA69" s="148"/>
      <c r="AB69" s="141"/>
      <c r="AC69" s="141"/>
      <c r="AD69" s="141"/>
      <c r="AE69" s="141"/>
      <c r="AF69" s="141"/>
      <c r="AG69" s="134"/>
      <c r="AH69" s="23"/>
      <c r="AI69" s="23"/>
      <c r="AJ69" s="23"/>
      <c r="AK69" s="23"/>
      <c r="AL69" s="23"/>
      <c r="AM69" s="23"/>
      <c r="AN69" s="23"/>
      <c r="AO69" s="23"/>
      <c r="AP69" s="23"/>
      <c r="AQ69" s="23"/>
      <c r="AR69" s="23"/>
      <c r="AS69" s="23"/>
      <c r="AT69" s="23"/>
      <c r="AU69" s="23"/>
      <c r="AV69" s="23"/>
      <c r="AW69" s="23"/>
      <c r="AX69" s="23"/>
      <c r="AY69" s="23"/>
      <c r="AZ69" s="23"/>
      <c r="BA69" s="23"/>
      <c r="BB69" s="23"/>
      <c r="BC69" s="23"/>
      <c r="BD69" s="22"/>
      <c r="BE69" s="22"/>
    </row>
    <row r="70" spans="1:62">
      <c r="A70" s="24">
        <v>47</v>
      </c>
      <c r="B70" s="135">
        <v>2063</v>
      </c>
      <c r="C70" s="136"/>
      <c r="D70" s="153">
        <v>10</v>
      </c>
      <c r="E70" s="137">
        <v>317.67178082059843</v>
      </c>
      <c r="F70" s="137">
        <f>E70*'Fixed Data (CPIH)'!$E$19</f>
        <v>324.4275768808364</v>
      </c>
      <c r="G70" s="138">
        <f t="shared" si="1"/>
        <v>0.01</v>
      </c>
      <c r="H70" s="138">
        <v>317.67178082059843</v>
      </c>
      <c r="I70" s="138">
        <f>H70*'Fixed Data (CPIH)'!$E$19</f>
        <v>324.4275768808364</v>
      </c>
      <c r="J70" s="134"/>
      <c r="K70" s="146"/>
      <c r="L70" s="147"/>
      <c r="M70" s="134"/>
      <c r="N70" s="33"/>
      <c r="O70" s="147"/>
      <c r="P70" s="147"/>
      <c r="Q70" s="147"/>
      <c r="R70" s="147"/>
      <c r="S70" s="150"/>
      <c r="T70" s="148"/>
      <c r="U70" s="147"/>
      <c r="V70" s="147"/>
      <c r="W70" s="147"/>
      <c r="X70" s="147"/>
      <c r="Y70" s="134"/>
      <c r="Z70" s="148"/>
      <c r="AA70" s="148"/>
      <c r="AB70" s="141"/>
      <c r="AC70" s="141"/>
      <c r="AD70" s="141"/>
      <c r="AE70" s="141"/>
      <c r="AF70" s="141"/>
      <c r="AG70" s="134"/>
      <c r="AH70" s="23"/>
      <c r="AI70" s="23"/>
      <c r="AJ70" s="23"/>
      <c r="AK70" s="23"/>
      <c r="AL70" s="23"/>
      <c r="AM70" s="23"/>
      <c r="AN70" s="23"/>
      <c r="AO70" s="23"/>
      <c r="AP70" s="23"/>
      <c r="AQ70" s="23"/>
      <c r="AR70" s="23"/>
      <c r="AS70" s="23"/>
      <c r="AT70" s="23"/>
      <c r="AU70" s="23"/>
      <c r="AV70" s="23"/>
      <c r="AW70" s="23"/>
      <c r="AX70" s="23"/>
      <c r="AY70" s="23"/>
      <c r="AZ70" s="23"/>
      <c r="BA70" s="23"/>
      <c r="BB70" s="23"/>
      <c r="BC70" s="23"/>
      <c r="BD70" s="22"/>
      <c r="BE70" s="22"/>
    </row>
    <row r="71" spans="1:62">
      <c r="A71" s="24">
        <v>48</v>
      </c>
      <c r="B71" s="135">
        <v>2064</v>
      </c>
      <c r="C71" s="136"/>
      <c r="D71" s="153">
        <v>10</v>
      </c>
      <c r="E71" s="137">
        <v>322.27622590791236</v>
      </c>
      <c r="F71" s="137">
        <f>E71*'Fixed Data (CPIH)'!$E$19</f>
        <v>329.12994282186958</v>
      </c>
      <c r="G71" s="138">
        <f t="shared" si="1"/>
        <v>0.01</v>
      </c>
      <c r="H71" s="138">
        <v>322.27622590791236</v>
      </c>
      <c r="I71" s="138">
        <f>H71*'Fixed Data (CPIH)'!$E$19</f>
        <v>329.12994282186958</v>
      </c>
      <c r="J71" s="134"/>
      <c r="K71" s="146"/>
      <c r="L71" s="147"/>
      <c r="M71" s="134"/>
      <c r="N71" s="33"/>
      <c r="O71" s="147"/>
      <c r="P71" s="147"/>
      <c r="Q71" s="147"/>
      <c r="R71" s="147"/>
      <c r="S71" s="150"/>
      <c r="T71" s="148"/>
      <c r="U71" s="147"/>
      <c r="V71" s="147"/>
      <c r="W71" s="147"/>
      <c r="X71" s="147"/>
      <c r="Y71" s="134"/>
      <c r="Z71" s="148"/>
      <c r="AA71" s="148"/>
      <c r="AB71" s="141"/>
      <c r="AC71" s="141"/>
      <c r="AD71" s="141"/>
      <c r="AE71" s="141"/>
      <c r="AF71" s="141"/>
      <c r="AG71" s="134"/>
      <c r="AH71" s="23"/>
      <c r="AI71" s="23"/>
      <c r="AJ71" s="23"/>
      <c r="AK71" s="23"/>
      <c r="AL71" s="23"/>
      <c r="AM71" s="23"/>
      <c r="AN71" s="23"/>
      <c r="AO71" s="23"/>
      <c r="AP71" s="23"/>
      <c r="AQ71" s="23"/>
      <c r="AR71" s="23"/>
      <c r="AS71" s="23"/>
      <c r="AT71" s="23"/>
      <c r="AU71" s="23"/>
      <c r="AV71" s="23"/>
      <c r="AW71" s="23"/>
      <c r="AX71" s="23"/>
      <c r="AY71" s="23"/>
      <c r="AZ71" s="23"/>
      <c r="BA71" s="23"/>
      <c r="BB71" s="23"/>
      <c r="BC71" s="23"/>
      <c r="BD71" s="22"/>
      <c r="BE71" s="22"/>
    </row>
    <row r="72" spans="1:62">
      <c r="A72" s="24">
        <v>49</v>
      </c>
      <c r="B72" s="135">
        <v>2065</v>
      </c>
      <c r="C72" s="136"/>
      <c r="D72" s="153">
        <v>10</v>
      </c>
      <c r="E72" s="137">
        <v>326.32584094777172</v>
      </c>
      <c r="F72" s="137">
        <f>E72*'Fixed Data (CPIH)'!$E$19</f>
        <v>333.26567937136093</v>
      </c>
      <c r="G72" s="138">
        <f t="shared" si="1"/>
        <v>0.01</v>
      </c>
      <c r="H72" s="138">
        <v>326.32584094777172</v>
      </c>
      <c r="I72" s="138">
        <f>H72*'Fixed Data (CPIH)'!$E$19</f>
        <v>333.26567937136093</v>
      </c>
      <c r="J72" s="134"/>
      <c r="K72" s="146"/>
      <c r="L72" s="147"/>
      <c r="M72" s="134"/>
      <c r="N72" s="33"/>
      <c r="O72" s="147"/>
      <c r="P72" s="147"/>
      <c r="Q72" s="147"/>
      <c r="R72" s="147"/>
      <c r="S72" s="150"/>
      <c r="T72" s="148"/>
      <c r="U72" s="147"/>
      <c r="V72" s="147"/>
      <c r="W72" s="147"/>
      <c r="X72" s="147"/>
      <c r="Y72" s="134"/>
      <c r="Z72" s="148"/>
      <c r="AA72" s="148"/>
      <c r="AB72" s="141"/>
      <c r="AC72" s="141"/>
      <c r="AD72" s="141"/>
      <c r="AE72" s="141"/>
      <c r="AF72" s="141"/>
      <c r="AG72" s="134"/>
      <c r="AH72" s="23"/>
      <c r="AI72" s="23"/>
      <c r="AJ72" s="23"/>
      <c r="AK72" s="23"/>
      <c r="AL72" s="23"/>
      <c r="AM72" s="23"/>
      <c r="AN72" s="23"/>
      <c r="AO72" s="23"/>
      <c r="AP72" s="23"/>
      <c r="AQ72" s="23"/>
      <c r="AR72" s="23"/>
      <c r="AS72" s="23"/>
      <c r="AT72" s="23"/>
      <c r="AU72" s="23"/>
      <c r="AV72" s="23"/>
      <c r="AW72" s="23"/>
      <c r="AX72" s="23"/>
      <c r="AY72" s="23"/>
      <c r="AZ72" s="23"/>
      <c r="BA72" s="23"/>
      <c r="BB72" s="23"/>
      <c r="BC72" s="23"/>
      <c r="BD72" s="22"/>
      <c r="BE72" s="22"/>
    </row>
    <row r="73" spans="1:62">
      <c r="A73" s="24">
        <v>50</v>
      </c>
      <c r="B73" s="135">
        <v>2066</v>
      </c>
      <c r="C73" s="136"/>
      <c r="D73" s="153">
        <v>10</v>
      </c>
      <c r="E73" s="137">
        <v>330.31968297726354</v>
      </c>
      <c r="F73" s="137">
        <f>E73*'Fixed Data (CPIH)'!$E$19</f>
        <v>337.34445680864491</v>
      </c>
      <c r="G73" s="138">
        <f t="shared" si="1"/>
        <v>0.01</v>
      </c>
      <c r="H73" s="138">
        <v>330.31968297726354</v>
      </c>
      <c r="I73" s="138">
        <f>H73*'Fixed Data (CPIH)'!$E$19</f>
        <v>337.34445680864491</v>
      </c>
      <c r="J73" s="134"/>
      <c r="K73" s="146"/>
      <c r="L73" s="147"/>
      <c r="M73" s="134"/>
      <c r="N73" s="33"/>
      <c r="O73" s="147"/>
      <c r="P73" s="147"/>
      <c r="Q73" s="147"/>
      <c r="R73" s="147"/>
      <c r="S73" s="150"/>
      <c r="T73" s="148"/>
      <c r="U73" s="147"/>
      <c r="V73" s="147"/>
      <c r="W73" s="147"/>
      <c r="X73" s="147"/>
      <c r="Y73" s="134"/>
      <c r="Z73" s="148"/>
      <c r="AA73" s="148"/>
      <c r="AB73" s="141"/>
      <c r="AC73" s="141"/>
      <c r="AD73" s="141"/>
      <c r="AE73" s="141"/>
      <c r="AF73" s="141"/>
      <c r="AG73" s="134"/>
      <c r="AH73" s="23"/>
      <c r="AI73" s="23"/>
      <c r="AJ73" s="23"/>
      <c r="AK73" s="23"/>
      <c r="AL73" s="23"/>
      <c r="AM73" s="23"/>
      <c r="AN73" s="23"/>
      <c r="AO73" s="23"/>
      <c r="AP73" s="23"/>
      <c r="AQ73" s="23"/>
      <c r="AR73" s="23"/>
      <c r="AS73" s="23"/>
      <c r="AT73" s="23"/>
      <c r="AU73" s="23"/>
      <c r="AV73" s="23"/>
      <c r="AW73" s="23"/>
      <c r="AX73" s="23"/>
      <c r="AY73" s="23"/>
      <c r="AZ73" s="23"/>
      <c r="BA73" s="23"/>
      <c r="BB73" s="23"/>
      <c r="BC73" s="23"/>
      <c r="BD73" s="22"/>
      <c r="BE73" s="22"/>
    </row>
    <row r="74" spans="1:62">
      <c r="A74" s="24">
        <v>51</v>
      </c>
      <c r="B74" s="135">
        <v>2067</v>
      </c>
      <c r="C74" s="136"/>
      <c r="D74" s="153">
        <v>10</v>
      </c>
      <c r="E74" s="137">
        <v>333.65416987549543</v>
      </c>
      <c r="F74" s="137">
        <f>E74*'Fixed Data (CPIH)'!$E$19</f>
        <v>340.7498568783011</v>
      </c>
      <c r="G74" s="138">
        <f t="shared" si="1"/>
        <v>0.01</v>
      </c>
      <c r="H74" s="138">
        <v>333.65416987549543</v>
      </c>
      <c r="I74" s="138">
        <f>H74*'Fixed Data (CPIH)'!$E$19</f>
        <v>340.7498568783011</v>
      </c>
      <c r="J74" s="134"/>
      <c r="K74" s="146"/>
      <c r="L74" s="147"/>
      <c r="M74" s="134"/>
      <c r="N74" s="33"/>
      <c r="O74" s="147"/>
      <c r="P74" s="147"/>
      <c r="Q74" s="147"/>
      <c r="R74" s="147"/>
      <c r="S74" s="150"/>
      <c r="T74" s="148"/>
      <c r="U74" s="147"/>
      <c r="V74" s="147"/>
      <c r="W74" s="147"/>
      <c r="X74" s="147"/>
      <c r="Y74" s="134"/>
      <c r="Z74" s="148"/>
      <c r="AA74" s="148"/>
      <c r="AB74" s="141"/>
      <c r="AC74" s="141"/>
      <c r="AD74" s="141"/>
      <c r="AE74" s="141"/>
      <c r="AF74" s="141"/>
      <c r="AG74" s="134"/>
      <c r="AH74" s="23"/>
      <c r="AI74" s="23"/>
      <c r="AJ74" s="23"/>
      <c r="AK74" s="23"/>
      <c r="AL74" s="23"/>
      <c r="AM74" s="23"/>
      <c r="AN74" s="23"/>
      <c r="AO74" s="23"/>
      <c r="AP74" s="23"/>
      <c r="AQ74" s="23"/>
      <c r="AR74" s="23"/>
      <c r="AS74" s="23"/>
      <c r="AT74" s="23"/>
      <c r="AU74" s="23"/>
      <c r="AV74" s="23"/>
      <c r="AW74" s="23"/>
      <c r="AX74" s="23"/>
      <c r="AY74" s="23"/>
      <c r="AZ74" s="23"/>
      <c r="BA74" s="23"/>
      <c r="BB74" s="23"/>
      <c r="BC74" s="23"/>
      <c r="BD74" s="22"/>
      <c r="BE74" s="22"/>
    </row>
    <row r="75" spans="1:62">
      <c r="A75" s="24">
        <v>52</v>
      </c>
      <c r="B75" s="135">
        <v>2068</v>
      </c>
      <c r="C75" s="136"/>
      <c r="D75" s="153">
        <v>10</v>
      </c>
      <c r="E75" s="137">
        <v>336.70350526732551</v>
      </c>
      <c r="F75" s="137">
        <f>E75*'Fixed Data (CPIH)'!$E$19</f>
        <v>343.86404124089353</v>
      </c>
      <c r="G75" s="138">
        <f t="shared" si="1"/>
        <v>0.01</v>
      </c>
      <c r="H75" s="138">
        <v>336.70350526732551</v>
      </c>
      <c r="I75" s="138">
        <f>H75*'Fixed Data (CPIH)'!$E$19</f>
        <v>343.86404124089353</v>
      </c>
      <c r="J75" s="134"/>
      <c r="K75" s="146"/>
      <c r="L75" s="147"/>
      <c r="M75" s="134"/>
      <c r="N75" s="33"/>
      <c r="O75" s="147"/>
      <c r="P75" s="147"/>
      <c r="Q75" s="147"/>
      <c r="R75" s="147"/>
      <c r="S75" s="150"/>
      <c r="T75" s="148"/>
      <c r="U75" s="147"/>
      <c r="V75" s="147"/>
      <c r="W75" s="147"/>
      <c r="X75" s="147"/>
      <c r="Y75" s="134"/>
      <c r="Z75" s="148"/>
      <c r="AA75" s="148"/>
      <c r="AB75" s="141"/>
      <c r="AC75" s="141"/>
      <c r="AD75" s="141"/>
      <c r="AE75" s="141"/>
      <c r="AF75" s="141"/>
      <c r="AG75" s="134"/>
      <c r="AH75" s="23"/>
      <c r="AI75" s="23"/>
      <c r="AJ75" s="23"/>
      <c r="AK75" s="23"/>
      <c r="AL75" s="23"/>
      <c r="AM75" s="23"/>
      <c r="AN75" s="23"/>
      <c r="AO75" s="23"/>
      <c r="AP75" s="23"/>
      <c r="AQ75" s="23"/>
      <c r="AR75" s="23"/>
      <c r="AS75" s="23"/>
      <c r="AT75" s="23"/>
      <c r="AU75" s="23"/>
      <c r="AV75" s="23"/>
      <c r="AW75" s="23"/>
      <c r="AX75" s="23"/>
      <c r="AY75" s="23"/>
      <c r="AZ75" s="23"/>
      <c r="BA75" s="23"/>
      <c r="BB75" s="23"/>
      <c r="BC75" s="23"/>
      <c r="BD75" s="22"/>
      <c r="BE75" s="22"/>
    </row>
    <row r="76" spans="1:62">
      <c r="A76" s="24">
        <v>53</v>
      </c>
      <c r="B76" s="135">
        <v>2069</v>
      </c>
      <c r="C76" s="136"/>
      <c r="D76" s="153">
        <v>10</v>
      </c>
      <c r="E76" s="137">
        <v>339.29004492143127</v>
      </c>
      <c r="F76" s="137">
        <f>E76*'Fixed Data (CPIH)'!$E$19</f>
        <v>346.5055877777628</v>
      </c>
      <c r="G76" s="138">
        <f t="shared" si="1"/>
        <v>0.01</v>
      </c>
      <c r="H76" s="138">
        <v>339.29004492143127</v>
      </c>
      <c r="I76" s="138">
        <f>H76*'Fixed Data (CPIH)'!$E$19</f>
        <v>346.5055877777628</v>
      </c>
      <c r="J76" s="134"/>
      <c r="K76" s="146"/>
      <c r="L76" s="147"/>
      <c r="M76" s="134"/>
      <c r="N76" s="33"/>
      <c r="O76" s="147"/>
      <c r="P76" s="147"/>
      <c r="Q76" s="147"/>
      <c r="R76" s="147"/>
      <c r="S76" s="150"/>
      <c r="T76" s="148"/>
      <c r="U76" s="147"/>
      <c r="V76" s="147"/>
      <c r="W76" s="147"/>
      <c r="X76" s="147"/>
      <c r="Y76" s="134"/>
      <c r="Z76" s="148"/>
      <c r="AA76" s="148"/>
      <c r="AB76" s="141"/>
      <c r="AC76" s="141"/>
      <c r="AD76" s="141"/>
      <c r="AE76" s="141"/>
      <c r="AF76" s="141"/>
      <c r="AG76" s="134"/>
      <c r="AH76" s="23"/>
      <c r="AI76" s="23"/>
      <c r="AJ76" s="23"/>
      <c r="AK76" s="23"/>
      <c r="AL76" s="23"/>
      <c r="AM76" s="23"/>
      <c r="AN76" s="23"/>
      <c r="AO76" s="23"/>
      <c r="AP76" s="23"/>
      <c r="AQ76" s="23"/>
      <c r="AR76" s="23"/>
      <c r="AS76" s="23"/>
      <c r="AT76" s="23"/>
      <c r="AU76" s="23"/>
      <c r="AV76" s="23"/>
      <c r="AW76" s="23"/>
      <c r="AX76" s="23"/>
      <c r="AY76" s="23"/>
      <c r="AZ76" s="23"/>
      <c r="BA76" s="23"/>
      <c r="BB76" s="23"/>
      <c r="BC76" s="23"/>
      <c r="BD76" s="22"/>
      <c r="BE76" s="22"/>
    </row>
    <row r="77" spans="1:62">
      <c r="A77" s="24">
        <v>54</v>
      </c>
      <c r="B77" s="135">
        <v>2070</v>
      </c>
      <c r="C77" s="136"/>
      <c r="D77" s="153">
        <v>10</v>
      </c>
      <c r="E77" s="137">
        <v>341.52080691067721</v>
      </c>
      <c r="F77" s="137">
        <f>E77*'Fixed Data (CPIH)'!$E$19</f>
        <v>348.78379047143437</v>
      </c>
      <c r="G77" s="138">
        <f t="shared" si="1"/>
        <v>0.01</v>
      </c>
      <c r="H77" s="138">
        <v>341.52080691067721</v>
      </c>
      <c r="I77" s="138">
        <f>H77*'Fixed Data (CPIH)'!$E$19</f>
        <v>348.78379047143437</v>
      </c>
      <c r="J77" s="134"/>
      <c r="K77" s="146"/>
      <c r="L77" s="147"/>
      <c r="M77" s="134"/>
      <c r="N77" s="33"/>
      <c r="O77" s="147"/>
      <c r="P77" s="147"/>
      <c r="Q77" s="147"/>
      <c r="R77" s="147"/>
      <c r="S77" s="150"/>
      <c r="T77" s="148"/>
      <c r="U77" s="147"/>
      <c r="V77" s="147"/>
      <c r="W77" s="147"/>
      <c r="X77" s="147"/>
      <c r="Y77" s="134"/>
      <c r="Z77" s="148"/>
      <c r="AA77" s="148"/>
      <c r="AB77" s="141"/>
      <c r="AC77" s="141"/>
      <c r="AD77" s="141"/>
      <c r="AE77" s="141"/>
      <c r="AF77" s="141"/>
      <c r="AG77" s="134"/>
      <c r="AH77" s="23"/>
      <c r="AI77" s="23"/>
      <c r="AJ77" s="23"/>
      <c r="AK77" s="23"/>
      <c r="AL77" s="23"/>
      <c r="AM77" s="23"/>
      <c r="AN77" s="23"/>
      <c r="AO77" s="23"/>
      <c r="AP77" s="23"/>
      <c r="AQ77" s="23"/>
      <c r="AR77" s="23"/>
      <c r="AS77" s="23"/>
      <c r="AT77" s="23"/>
      <c r="AU77" s="23"/>
      <c r="AV77" s="23"/>
      <c r="AW77" s="23"/>
      <c r="AX77" s="23"/>
      <c r="AY77" s="23"/>
      <c r="AZ77" s="23"/>
      <c r="BA77" s="23"/>
      <c r="BB77" s="23"/>
      <c r="BC77" s="23"/>
      <c r="BD77" s="22"/>
      <c r="BE77" s="22"/>
    </row>
    <row r="78" spans="1:62">
      <c r="A78" s="24">
        <v>55</v>
      </c>
      <c r="B78" s="135">
        <v>2071</v>
      </c>
      <c r="C78" s="136"/>
      <c r="D78" s="153">
        <v>10</v>
      </c>
      <c r="E78" s="137">
        <v>343.73658213015875</v>
      </c>
      <c r="F78" s="137">
        <f>E78*'Fixed Data (CPIH)'!$E$19</f>
        <v>351.04668767782789</v>
      </c>
      <c r="G78" s="138">
        <f t="shared" si="1"/>
        <v>0.01</v>
      </c>
      <c r="H78" s="138">
        <v>343.73658213015875</v>
      </c>
      <c r="I78" s="138">
        <f>H78*'Fixed Data (CPIH)'!$E$19</f>
        <v>351.04668767782789</v>
      </c>
      <c r="J78" s="134"/>
      <c r="K78" s="146"/>
      <c r="L78" s="147"/>
      <c r="M78" s="134"/>
      <c r="N78" s="33"/>
      <c r="O78" s="147"/>
      <c r="P78" s="147"/>
      <c r="Q78" s="147"/>
      <c r="R78" s="147"/>
      <c r="S78" s="150"/>
      <c r="T78" s="148"/>
      <c r="U78" s="147"/>
      <c r="V78" s="147"/>
      <c r="W78" s="147"/>
      <c r="X78" s="147"/>
      <c r="Y78" s="134"/>
      <c r="Z78" s="148"/>
      <c r="AA78" s="148"/>
      <c r="AB78" s="141"/>
      <c r="AC78" s="141"/>
      <c r="AD78" s="141"/>
      <c r="AE78" s="141"/>
      <c r="AF78" s="141"/>
      <c r="AG78" s="134"/>
      <c r="AH78" s="23"/>
      <c r="AI78" s="23"/>
      <c r="AJ78" s="23"/>
      <c r="AK78" s="23"/>
      <c r="AL78" s="23"/>
      <c r="AM78" s="23"/>
      <c r="AN78" s="23"/>
      <c r="AO78" s="23"/>
      <c r="AP78" s="23"/>
      <c r="AQ78" s="23"/>
      <c r="AR78" s="23"/>
      <c r="AS78" s="23"/>
      <c r="AT78" s="23"/>
      <c r="AU78" s="23"/>
      <c r="AV78" s="23"/>
      <c r="AW78" s="23"/>
      <c r="AX78" s="23"/>
      <c r="AY78" s="23"/>
      <c r="AZ78" s="23"/>
      <c r="BA78" s="23"/>
      <c r="BB78" s="23"/>
      <c r="BC78" s="23"/>
      <c r="BD78" s="22"/>
      <c r="BE78" s="22"/>
    </row>
    <row r="79" spans="1:62">
      <c r="A79" s="24">
        <v>56</v>
      </c>
      <c r="B79" s="135">
        <v>2072</v>
      </c>
      <c r="C79" s="136"/>
      <c r="D79" s="153">
        <v>10</v>
      </c>
      <c r="E79" s="137">
        <v>345.5729826711916</v>
      </c>
      <c r="F79" s="137">
        <f>E79*'Fixed Data (CPIH)'!$E$19</f>
        <v>352.92214219938143</v>
      </c>
      <c r="G79" s="138">
        <f t="shared" si="1"/>
        <v>0.01</v>
      </c>
      <c r="H79" s="138">
        <v>345.5729826711916</v>
      </c>
      <c r="I79" s="138">
        <f>H79*'Fixed Data (CPIH)'!$E$19</f>
        <v>352.92214219938143</v>
      </c>
      <c r="J79" s="134"/>
      <c r="K79" s="146"/>
      <c r="L79" s="147"/>
      <c r="M79" s="134"/>
      <c r="N79" s="33"/>
      <c r="O79" s="147"/>
      <c r="P79" s="147"/>
      <c r="Q79" s="147"/>
      <c r="R79" s="147"/>
      <c r="S79" s="150"/>
      <c r="T79" s="148"/>
      <c r="U79" s="147"/>
      <c r="V79" s="147"/>
      <c r="W79" s="147"/>
      <c r="X79" s="147"/>
      <c r="Y79" s="134"/>
      <c r="Z79" s="148"/>
      <c r="AA79" s="148"/>
      <c r="AB79" s="141"/>
      <c r="AC79" s="141"/>
      <c r="AD79" s="141"/>
      <c r="AE79" s="141"/>
      <c r="AF79" s="141"/>
      <c r="AG79" s="134"/>
      <c r="AH79" s="23"/>
      <c r="AI79" s="23"/>
      <c r="AJ79" s="23"/>
      <c r="AK79" s="23"/>
      <c r="AL79" s="23"/>
      <c r="AM79" s="23"/>
      <c r="AN79" s="23"/>
      <c r="AO79" s="23"/>
      <c r="AP79" s="23"/>
      <c r="AQ79" s="23"/>
      <c r="AR79" s="23"/>
      <c r="AS79" s="23"/>
      <c r="AT79" s="23"/>
      <c r="AU79" s="23"/>
      <c r="AV79" s="23"/>
      <c r="AW79" s="23"/>
      <c r="AX79" s="23"/>
      <c r="AY79" s="23"/>
      <c r="AZ79" s="23"/>
      <c r="BA79" s="23"/>
      <c r="BB79" s="23"/>
      <c r="BC79" s="23"/>
      <c r="BD79" s="22"/>
      <c r="BE79" s="22"/>
    </row>
    <row r="80" spans="1:62">
      <c r="A80" s="24">
        <v>57</v>
      </c>
      <c r="B80" s="135">
        <v>2073</v>
      </c>
      <c r="C80" s="136"/>
      <c r="D80" s="153">
        <v>10</v>
      </c>
      <c r="E80" s="137">
        <v>347.13245677264933</v>
      </c>
      <c r="F80" s="137">
        <f>E80*'Fixed Data (CPIH)'!$E$19</f>
        <v>354.51478099983586</v>
      </c>
      <c r="G80" s="138">
        <f t="shared" si="1"/>
        <v>0.01</v>
      </c>
      <c r="H80" s="138">
        <v>347.13245677264933</v>
      </c>
      <c r="I80" s="138">
        <f>H80*'Fixed Data (CPIH)'!$E$19</f>
        <v>354.51478099983586</v>
      </c>
      <c r="J80" s="134"/>
      <c r="K80" s="146"/>
      <c r="L80" s="147"/>
      <c r="M80" s="134"/>
      <c r="N80" s="33"/>
      <c r="O80" s="147"/>
      <c r="P80" s="147"/>
      <c r="Q80" s="147"/>
      <c r="R80" s="147"/>
      <c r="S80" s="150"/>
      <c r="T80" s="148"/>
      <c r="U80" s="147"/>
      <c r="V80" s="147"/>
      <c r="W80" s="147"/>
      <c r="X80" s="147"/>
      <c r="Y80" s="134"/>
      <c r="Z80" s="148"/>
      <c r="AA80" s="148"/>
      <c r="AB80" s="141"/>
      <c r="AC80" s="141"/>
      <c r="AD80" s="141"/>
      <c r="AE80" s="141"/>
      <c r="AF80" s="141"/>
      <c r="AG80" s="134"/>
      <c r="AH80" s="23"/>
      <c r="AI80" s="23"/>
      <c r="AJ80" s="23"/>
      <c r="AK80" s="23"/>
      <c r="AL80" s="23"/>
      <c r="AM80" s="23"/>
      <c r="AN80" s="23"/>
      <c r="AO80" s="23"/>
      <c r="AP80" s="23"/>
      <c r="AQ80" s="23"/>
      <c r="AR80" s="23"/>
      <c r="AS80" s="23"/>
      <c r="AT80" s="23"/>
      <c r="AU80" s="23"/>
      <c r="AV80" s="23"/>
      <c r="AW80" s="23"/>
      <c r="AX80" s="23"/>
      <c r="AY80" s="23"/>
      <c r="AZ80" s="23"/>
      <c r="BA80" s="23"/>
      <c r="BB80" s="23"/>
      <c r="BC80" s="23"/>
      <c r="BD80" s="22"/>
      <c r="BE80" s="22"/>
    </row>
    <row r="81" spans="1:58">
      <c r="A81" s="24">
        <v>58</v>
      </c>
      <c r="B81" s="135">
        <v>2074</v>
      </c>
      <c r="C81" s="136"/>
      <c r="D81" s="153">
        <v>10</v>
      </c>
      <c r="E81" s="137">
        <v>348.06748278466335</v>
      </c>
      <c r="F81" s="137">
        <f>E81*'Fixed Data (CPIH)'!$E$19</f>
        <v>355.46969182828485</v>
      </c>
      <c r="G81" s="138">
        <f t="shared" ref="G81:G107" si="2">D81/1000</f>
        <v>0.01</v>
      </c>
      <c r="H81" s="138">
        <v>348.06748278466335</v>
      </c>
      <c r="I81" s="138">
        <f>H81*'Fixed Data (CPIH)'!$E$19</f>
        <v>355.46969182828485</v>
      </c>
      <c r="J81" s="145"/>
      <c r="K81" s="134"/>
      <c r="L81" s="146"/>
      <c r="M81" s="147"/>
      <c r="N81" s="134"/>
      <c r="O81" s="33"/>
      <c r="P81" s="147"/>
      <c r="Q81" s="147"/>
      <c r="R81" s="147"/>
      <c r="S81" s="147"/>
      <c r="T81" s="150"/>
      <c r="U81" s="148"/>
      <c r="V81" s="147"/>
      <c r="W81" s="147"/>
      <c r="X81" s="147"/>
      <c r="Y81" s="147"/>
      <c r="Z81" s="134"/>
      <c r="AA81" s="148"/>
      <c r="AB81" s="148"/>
      <c r="AC81" s="141"/>
      <c r="AD81" s="141"/>
      <c r="AE81" s="141"/>
      <c r="AF81" s="141"/>
      <c r="AG81" s="141"/>
      <c r="AH81" s="134"/>
      <c r="AI81" s="23"/>
      <c r="AJ81" s="23"/>
      <c r="AK81" s="23"/>
      <c r="AL81" s="23"/>
      <c r="AM81" s="23"/>
      <c r="AN81" s="23"/>
      <c r="AO81" s="23"/>
      <c r="AP81" s="23"/>
      <c r="AQ81" s="23"/>
      <c r="AR81" s="23"/>
      <c r="AS81" s="23"/>
      <c r="AT81" s="23"/>
      <c r="AU81" s="23"/>
      <c r="AV81" s="23"/>
      <c r="AW81" s="23"/>
      <c r="AX81" s="23"/>
      <c r="AY81" s="23"/>
      <c r="AZ81" s="23"/>
      <c r="BA81" s="23"/>
      <c r="BB81" s="23"/>
      <c r="BC81" s="23"/>
      <c r="BD81" s="23"/>
      <c r="BE81" s="22"/>
      <c r="BF81" s="22"/>
    </row>
    <row r="82" spans="1:58">
      <c r="A82" s="24">
        <v>59</v>
      </c>
      <c r="B82" s="135">
        <v>2075</v>
      </c>
      <c r="C82" s="136"/>
      <c r="D82" s="153">
        <v>10</v>
      </c>
      <c r="E82" s="137">
        <v>349.04938823712308</v>
      </c>
      <c r="F82" s="137">
        <f>E82*'Fixed Data (CPIH)'!$E$19</f>
        <v>356.47247906309906</v>
      </c>
      <c r="G82" s="138">
        <f t="shared" si="2"/>
        <v>0.01</v>
      </c>
      <c r="H82" s="138">
        <v>349.04938823712308</v>
      </c>
      <c r="I82" s="138">
        <f>H82*'Fixed Data (CPIH)'!$E$19</f>
        <v>356.47247906309906</v>
      </c>
      <c r="J82" s="145"/>
      <c r="K82" s="134"/>
      <c r="L82" s="146"/>
      <c r="M82" s="147"/>
      <c r="N82" s="134"/>
      <c r="O82" s="33"/>
      <c r="P82" s="147"/>
      <c r="Q82" s="147"/>
      <c r="R82" s="147"/>
      <c r="S82" s="147"/>
      <c r="T82" s="150"/>
      <c r="U82" s="148"/>
      <c r="V82" s="147"/>
      <c r="W82" s="147"/>
      <c r="X82" s="147"/>
      <c r="Y82" s="147"/>
      <c r="Z82" s="134"/>
      <c r="AA82" s="148"/>
      <c r="AB82" s="148"/>
      <c r="AC82" s="141"/>
      <c r="AD82" s="141"/>
      <c r="AE82" s="141"/>
      <c r="AF82" s="141"/>
      <c r="AG82" s="141"/>
      <c r="AH82" s="134"/>
      <c r="AI82" s="23"/>
      <c r="AJ82" s="23"/>
      <c r="AK82" s="23"/>
      <c r="AL82" s="23"/>
      <c r="AM82" s="23"/>
      <c r="AN82" s="23"/>
      <c r="AO82" s="23"/>
      <c r="AP82" s="23"/>
      <c r="AQ82" s="23"/>
      <c r="AR82" s="23"/>
      <c r="AS82" s="23"/>
      <c r="AT82" s="23"/>
      <c r="AU82" s="23"/>
      <c r="AV82" s="23"/>
      <c r="AW82" s="23"/>
      <c r="AX82" s="23"/>
      <c r="AY82" s="23"/>
      <c r="AZ82" s="23"/>
      <c r="BA82" s="23"/>
      <c r="BB82" s="23"/>
      <c r="BC82" s="23"/>
      <c r="BD82" s="23"/>
      <c r="BE82" s="22"/>
      <c r="BF82" s="22"/>
    </row>
    <row r="83" spans="1:58">
      <c r="A83" s="24">
        <v>60</v>
      </c>
      <c r="B83" s="135">
        <v>2076</v>
      </c>
      <c r="C83" s="136"/>
      <c r="D83" s="153">
        <v>10</v>
      </c>
      <c r="E83" s="137">
        <v>349.13336400080203</v>
      </c>
      <c r="F83" s="137">
        <f>E83*'Fixed Data (CPIH)'!$E$19</f>
        <v>356.55824070505764</v>
      </c>
      <c r="G83" s="138">
        <f t="shared" si="2"/>
        <v>0.01</v>
      </c>
      <c r="H83" s="138">
        <v>349.13336400080203</v>
      </c>
      <c r="I83" s="138">
        <f>H83*'Fixed Data (CPIH)'!$E$19</f>
        <v>356.55824070505764</v>
      </c>
      <c r="J83" s="145"/>
      <c r="K83" s="134"/>
      <c r="L83" s="146"/>
      <c r="M83" s="147"/>
      <c r="N83" s="134"/>
      <c r="O83" s="33"/>
      <c r="P83" s="147"/>
      <c r="Q83" s="147"/>
      <c r="R83" s="147"/>
      <c r="S83" s="147"/>
      <c r="T83" s="150"/>
      <c r="U83" s="148"/>
      <c r="V83" s="147"/>
      <c r="W83" s="147"/>
      <c r="X83" s="147"/>
      <c r="Y83" s="147"/>
      <c r="Z83" s="134"/>
      <c r="AA83" s="148"/>
      <c r="AB83" s="148"/>
      <c r="AC83" s="141"/>
      <c r="AD83" s="141"/>
      <c r="AE83" s="141"/>
      <c r="AF83" s="141"/>
      <c r="AG83" s="141"/>
      <c r="AH83" s="134"/>
      <c r="AI83" s="23"/>
      <c r="AJ83" s="23"/>
      <c r="AK83" s="23"/>
      <c r="AL83" s="23"/>
      <c r="AM83" s="23"/>
      <c r="AN83" s="23"/>
      <c r="AO83" s="23"/>
      <c r="AP83" s="23"/>
      <c r="AQ83" s="23"/>
      <c r="AR83" s="23"/>
      <c r="AS83" s="23"/>
      <c r="AT83" s="23"/>
      <c r="AU83" s="23"/>
      <c r="AV83" s="23"/>
      <c r="AW83" s="23"/>
      <c r="AX83" s="23"/>
      <c r="AY83" s="23"/>
      <c r="AZ83" s="23"/>
      <c r="BA83" s="23"/>
      <c r="BB83" s="23"/>
      <c r="BC83" s="23"/>
      <c r="BD83" s="23"/>
      <c r="BE83" s="22"/>
      <c r="BF83" s="22"/>
    </row>
    <row r="84" spans="1:58">
      <c r="A84" s="24">
        <v>61</v>
      </c>
      <c r="B84" s="135">
        <v>2077</v>
      </c>
      <c r="C84" s="136"/>
      <c r="D84" s="153">
        <v>10</v>
      </c>
      <c r="E84" s="137">
        <v>349.25895331637702</v>
      </c>
      <c r="F84" s="137">
        <f>E84*'Fixed Data (CPIH)'!$E$19</f>
        <v>356.68650087732999</v>
      </c>
      <c r="G84" s="138">
        <f t="shared" si="2"/>
        <v>0.01</v>
      </c>
      <c r="H84" s="138">
        <v>349.25895331637702</v>
      </c>
      <c r="I84" s="138">
        <f>H84*'Fixed Data (CPIH)'!$E$19</f>
        <v>356.68650087732999</v>
      </c>
      <c r="J84" s="145"/>
      <c r="K84" s="134"/>
      <c r="L84" s="146"/>
      <c r="M84" s="147"/>
      <c r="N84" s="134"/>
      <c r="O84" s="33"/>
      <c r="P84" s="147"/>
      <c r="Q84" s="147"/>
      <c r="R84" s="147"/>
      <c r="S84" s="147"/>
      <c r="T84" s="150"/>
      <c r="U84" s="148"/>
      <c r="V84" s="147"/>
      <c r="W84" s="147"/>
      <c r="X84" s="147"/>
      <c r="Y84" s="147"/>
      <c r="Z84" s="134"/>
      <c r="AA84" s="148"/>
      <c r="AB84" s="148"/>
      <c r="AC84" s="141"/>
      <c r="AD84" s="141"/>
      <c r="AE84" s="141"/>
      <c r="AF84" s="141"/>
      <c r="AG84" s="141"/>
      <c r="AH84" s="134"/>
      <c r="AI84" s="23"/>
      <c r="AJ84" s="23"/>
      <c r="AK84" s="23"/>
      <c r="AL84" s="23"/>
      <c r="AM84" s="23"/>
      <c r="AN84" s="23"/>
      <c r="AO84" s="23"/>
      <c r="AP84" s="23"/>
      <c r="AQ84" s="23"/>
      <c r="AR84" s="23"/>
      <c r="AS84" s="23"/>
      <c r="AT84" s="23"/>
      <c r="AU84" s="23"/>
      <c r="AV84" s="23"/>
      <c r="AW84" s="23"/>
      <c r="AX84" s="23"/>
      <c r="AY84" s="23"/>
      <c r="AZ84" s="23"/>
      <c r="BA84" s="23"/>
      <c r="BB84" s="23"/>
      <c r="BC84" s="23"/>
      <c r="BD84" s="23"/>
      <c r="BE84" s="22"/>
      <c r="BF84" s="22"/>
    </row>
    <row r="85" spans="1:58">
      <c r="A85" s="24">
        <v>62</v>
      </c>
      <c r="B85" s="135">
        <v>2078</v>
      </c>
      <c r="C85" s="136"/>
      <c r="D85" s="153">
        <v>10</v>
      </c>
      <c r="E85" s="137">
        <v>348.82396957033728</v>
      </c>
      <c r="F85" s="137">
        <f>E85*'Fixed Data (CPIH)'!$E$19</f>
        <v>356.24226650956308</v>
      </c>
      <c r="G85" s="138">
        <f t="shared" si="2"/>
        <v>0.01</v>
      </c>
      <c r="H85" s="138">
        <v>348.82396957033728</v>
      </c>
      <c r="I85" s="138">
        <f>H85*'Fixed Data (CPIH)'!$E$19</f>
        <v>356.24226650956308</v>
      </c>
      <c r="J85" s="145"/>
      <c r="K85" s="134"/>
      <c r="L85" s="146"/>
      <c r="M85" s="147"/>
      <c r="N85" s="134"/>
      <c r="O85" s="33"/>
      <c r="P85" s="147"/>
      <c r="Q85" s="147"/>
      <c r="R85" s="147"/>
      <c r="S85" s="147"/>
      <c r="T85" s="150"/>
      <c r="U85" s="148"/>
      <c r="V85" s="147"/>
      <c r="W85" s="147"/>
      <c r="X85" s="147"/>
      <c r="Y85" s="147"/>
      <c r="Z85" s="134"/>
      <c r="AA85" s="148"/>
      <c r="AB85" s="148"/>
      <c r="AC85" s="141"/>
      <c r="AD85" s="141"/>
      <c r="AE85" s="141"/>
      <c r="AF85" s="141"/>
      <c r="AG85" s="141"/>
      <c r="AH85" s="134"/>
      <c r="AI85" s="23"/>
      <c r="AJ85" s="23"/>
      <c r="AK85" s="23"/>
      <c r="AL85" s="23"/>
      <c r="AM85" s="23"/>
      <c r="AN85" s="23"/>
      <c r="AO85" s="23"/>
      <c r="AP85" s="23"/>
      <c r="AQ85" s="23"/>
      <c r="AR85" s="23"/>
      <c r="AS85" s="23"/>
      <c r="AT85" s="23"/>
      <c r="AU85" s="23"/>
      <c r="AV85" s="23"/>
      <c r="AW85" s="23"/>
      <c r="AX85" s="23"/>
      <c r="AY85" s="23"/>
      <c r="AZ85" s="23"/>
      <c r="BA85" s="23"/>
      <c r="BB85" s="23"/>
      <c r="BC85" s="23"/>
      <c r="BD85" s="23"/>
      <c r="BE85" s="22"/>
      <c r="BF85" s="22"/>
    </row>
    <row r="86" spans="1:58">
      <c r="A86" s="24">
        <v>63</v>
      </c>
      <c r="B86" s="135">
        <v>2079</v>
      </c>
      <c r="C86" s="136"/>
      <c r="D86" s="153">
        <v>10</v>
      </c>
      <c r="E86" s="137">
        <v>348.17999979076205</v>
      </c>
      <c r="F86" s="137">
        <f>E86*'Fixed Data (CPIH)'!$E$19</f>
        <v>355.58460168761258</v>
      </c>
      <c r="G86" s="138">
        <f t="shared" si="2"/>
        <v>0.01</v>
      </c>
      <c r="H86" s="138">
        <v>348.17999979076205</v>
      </c>
      <c r="I86" s="138">
        <f>H86*'Fixed Data (CPIH)'!$E$19</f>
        <v>355.58460168761258</v>
      </c>
      <c r="K86" s="134"/>
      <c r="L86" s="146"/>
      <c r="M86" s="147"/>
      <c r="N86" s="134"/>
      <c r="O86" s="33"/>
      <c r="P86" s="147"/>
      <c r="Q86" s="147"/>
      <c r="R86" s="147"/>
      <c r="S86" s="147"/>
      <c r="T86" s="150"/>
      <c r="U86" s="148"/>
      <c r="V86" s="147"/>
      <c r="W86" s="147"/>
      <c r="X86" s="147"/>
      <c r="Y86" s="147"/>
      <c r="Z86" s="134"/>
      <c r="AA86" s="148"/>
      <c r="AB86" s="148"/>
      <c r="AC86" s="141"/>
      <c r="AD86" s="141"/>
      <c r="AE86" s="141"/>
      <c r="AF86" s="141"/>
      <c r="AG86" s="141"/>
      <c r="AH86" s="134"/>
      <c r="AI86" s="23"/>
      <c r="AJ86" s="23"/>
      <c r="AK86" s="23"/>
      <c r="AL86" s="23"/>
      <c r="AM86" s="23"/>
      <c r="AN86" s="23"/>
      <c r="AO86" s="23"/>
      <c r="AP86" s="23"/>
      <c r="AQ86" s="23"/>
      <c r="AR86" s="23"/>
      <c r="AS86" s="23"/>
      <c r="AT86" s="23"/>
      <c r="AU86" s="23"/>
      <c r="AV86" s="23"/>
      <c r="AW86" s="23"/>
      <c r="AX86" s="23"/>
      <c r="AY86" s="23"/>
      <c r="AZ86" s="23"/>
      <c r="BA86" s="23"/>
      <c r="BB86" s="23"/>
      <c r="BC86" s="23"/>
      <c r="BD86" s="23"/>
      <c r="BE86" s="22"/>
      <c r="BF86" s="22"/>
    </row>
    <row r="87" spans="1:58">
      <c r="A87" s="24">
        <v>64</v>
      </c>
      <c r="B87" s="135">
        <v>2080</v>
      </c>
      <c r="C87" s="136"/>
      <c r="D87" s="153">
        <v>10</v>
      </c>
      <c r="E87" s="137">
        <v>346.90746166840478</v>
      </c>
      <c r="F87" s="137">
        <f>E87*'Fixed Data (CPIH)'!$E$19</f>
        <v>354.28500101657278</v>
      </c>
      <c r="G87" s="138">
        <f t="shared" si="2"/>
        <v>0.01</v>
      </c>
      <c r="H87" s="138">
        <v>346.90746166840478</v>
      </c>
      <c r="I87" s="138">
        <f>H87*'Fixed Data (CPIH)'!$E$19</f>
        <v>354.28500101657278</v>
      </c>
      <c r="J87" s="145"/>
      <c r="K87" s="134"/>
      <c r="L87" s="146"/>
      <c r="M87" s="147"/>
      <c r="N87" s="134"/>
      <c r="O87" s="33"/>
      <c r="P87" s="147"/>
      <c r="Q87" s="147"/>
      <c r="R87" s="147"/>
      <c r="S87" s="147"/>
      <c r="T87" s="150"/>
      <c r="U87" s="148"/>
      <c r="V87" s="147"/>
      <c r="W87" s="147"/>
      <c r="X87" s="147"/>
      <c r="Y87" s="147"/>
      <c r="Z87" s="134"/>
      <c r="AA87" s="148"/>
      <c r="AB87" s="148"/>
      <c r="AC87" s="141"/>
      <c r="AD87" s="141"/>
      <c r="AE87" s="141"/>
      <c r="AF87" s="141"/>
      <c r="AG87" s="141"/>
      <c r="AH87" s="134"/>
      <c r="AI87" s="23"/>
      <c r="AJ87" s="23"/>
      <c r="AK87" s="23"/>
      <c r="AL87" s="23"/>
      <c r="AM87" s="23"/>
      <c r="AN87" s="23"/>
      <c r="AO87" s="23"/>
      <c r="AP87" s="23"/>
      <c r="AQ87" s="23"/>
      <c r="AR87" s="23"/>
      <c r="AS87" s="23"/>
      <c r="AT87" s="23"/>
      <c r="AU87" s="23"/>
      <c r="AV87" s="23"/>
      <c r="AW87" s="23"/>
      <c r="AX87" s="23"/>
      <c r="AY87" s="23"/>
      <c r="AZ87" s="23"/>
      <c r="BA87" s="23"/>
      <c r="BB87" s="23"/>
      <c r="BC87" s="23"/>
      <c r="BD87" s="23"/>
      <c r="BE87" s="22"/>
      <c r="BF87" s="22"/>
    </row>
    <row r="88" spans="1:58">
      <c r="A88" s="24">
        <v>65</v>
      </c>
      <c r="B88" s="135">
        <v>2081</v>
      </c>
      <c r="C88" s="136"/>
      <c r="D88" s="153">
        <v>10</v>
      </c>
      <c r="E88" s="137">
        <v>346.73194519965352</v>
      </c>
      <c r="F88" s="137">
        <f>E88*'Fixed Data (CPIH)'!$E$19</f>
        <v>354.10575191074236</v>
      </c>
      <c r="G88" s="138">
        <f t="shared" si="2"/>
        <v>0.01</v>
      </c>
      <c r="H88" s="138">
        <v>346.73194519965352</v>
      </c>
      <c r="I88" s="138">
        <f>H88*'Fixed Data (CPIH)'!$E$19</f>
        <v>354.10575191074236</v>
      </c>
      <c r="J88" s="145"/>
      <c r="K88" s="134"/>
      <c r="L88" s="146"/>
      <c r="M88" s="147"/>
      <c r="N88" s="134"/>
      <c r="O88" s="33"/>
      <c r="P88" s="147"/>
      <c r="Q88" s="147"/>
      <c r="R88" s="147"/>
      <c r="S88" s="147"/>
      <c r="T88" s="150"/>
      <c r="U88" s="148"/>
      <c r="V88" s="147"/>
      <c r="W88" s="147"/>
      <c r="X88" s="147"/>
      <c r="Y88" s="147"/>
      <c r="Z88" s="134"/>
      <c r="AA88" s="148"/>
      <c r="AB88" s="148"/>
      <c r="AC88" s="141"/>
      <c r="AD88" s="141"/>
      <c r="AE88" s="141"/>
      <c r="AF88" s="141"/>
      <c r="AG88" s="141"/>
      <c r="AH88" s="134"/>
      <c r="AI88" s="23"/>
      <c r="AJ88" s="23"/>
      <c r="AK88" s="23"/>
      <c r="AL88" s="23"/>
      <c r="AM88" s="23"/>
      <c r="AN88" s="23"/>
      <c r="AO88" s="23"/>
      <c r="AP88" s="23"/>
      <c r="AQ88" s="23"/>
      <c r="AR88" s="23"/>
      <c r="AS88" s="23"/>
      <c r="AT88" s="23"/>
      <c r="AU88" s="23"/>
      <c r="AV88" s="23"/>
      <c r="AW88" s="23"/>
      <c r="AX88" s="23"/>
      <c r="AY88" s="23"/>
      <c r="AZ88" s="23"/>
      <c r="BA88" s="23"/>
      <c r="BB88" s="23"/>
      <c r="BC88" s="23"/>
      <c r="BD88" s="23"/>
      <c r="BE88" s="22"/>
      <c r="BF88" s="22"/>
    </row>
    <row r="89" spans="1:58">
      <c r="A89" s="24">
        <v>66</v>
      </c>
      <c r="B89" s="135">
        <v>2082</v>
      </c>
      <c r="C89" s="136"/>
      <c r="D89" s="153">
        <v>10</v>
      </c>
      <c r="E89" s="137">
        <v>345.94736994515551</v>
      </c>
      <c r="F89" s="137">
        <f>E89*'Fixed Data (CPIH)'!$E$19</f>
        <v>353.3044914146418</v>
      </c>
      <c r="G89" s="138">
        <f t="shared" si="2"/>
        <v>0.01</v>
      </c>
      <c r="H89" s="138">
        <v>345.94736994515551</v>
      </c>
      <c r="I89" s="138">
        <f>H89*'Fixed Data (CPIH)'!$E$19</f>
        <v>353.3044914146418</v>
      </c>
      <c r="J89" s="145"/>
      <c r="K89" s="134"/>
      <c r="L89" s="146"/>
      <c r="M89" s="147"/>
      <c r="N89" s="134"/>
      <c r="O89" s="33"/>
      <c r="P89" s="147"/>
      <c r="Q89" s="147"/>
      <c r="R89" s="147"/>
      <c r="S89" s="147"/>
      <c r="T89" s="150"/>
      <c r="U89" s="148"/>
      <c r="V89" s="147"/>
      <c r="W89" s="147"/>
      <c r="X89" s="147"/>
      <c r="Y89" s="147"/>
      <c r="Z89" s="134"/>
      <c r="AA89" s="148"/>
      <c r="AB89" s="148"/>
      <c r="AC89" s="141"/>
      <c r="AD89" s="141"/>
      <c r="AE89" s="141"/>
      <c r="AF89" s="141"/>
      <c r="AG89" s="141"/>
      <c r="AH89" s="134"/>
      <c r="AI89" s="23"/>
      <c r="AJ89" s="23"/>
      <c r="AK89" s="23"/>
      <c r="AL89" s="23"/>
      <c r="AM89" s="23"/>
      <c r="AN89" s="23"/>
      <c r="AO89" s="23"/>
      <c r="AP89" s="23"/>
      <c r="AQ89" s="23"/>
      <c r="AR89" s="23"/>
      <c r="AS89" s="23"/>
      <c r="AT89" s="23"/>
      <c r="AU89" s="23"/>
      <c r="AV89" s="23"/>
      <c r="AW89" s="23"/>
      <c r="AX89" s="23"/>
      <c r="AY89" s="23"/>
      <c r="AZ89" s="23"/>
      <c r="BA89" s="23"/>
      <c r="BB89" s="23"/>
      <c r="BC89" s="23"/>
      <c r="BD89" s="23"/>
      <c r="BE89" s="22"/>
      <c r="BF89" s="22"/>
    </row>
    <row r="90" spans="1:58">
      <c r="A90" s="24">
        <v>67</v>
      </c>
      <c r="B90" s="135">
        <v>2083</v>
      </c>
      <c r="C90" s="136"/>
      <c r="D90" s="153">
        <v>10</v>
      </c>
      <c r="E90" s="137">
        <v>344.89997014655091</v>
      </c>
      <c r="F90" s="137">
        <f>E90*'Fixed Data (CPIH)'!$E$19</f>
        <v>352.23481699216404</v>
      </c>
      <c r="G90" s="138">
        <f t="shared" si="2"/>
        <v>0.01</v>
      </c>
      <c r="H90" s="138">
        <v>344.89997014655091</v>
      </c>
      <c r="I90" s="138">
        <f>H90*'Fixed Data (CPIH)'!$E$19</f>
        <v>352.23481699216404</v>
      </c>
    </row>
    <row r="91" spans="1:58">
      <c r="A91" s="24">
        <v>68</v>
      </c>
      <c r="B91" s="135">
        <v>2084</v>
      </c>
      <c r="C91" s="136"/>
      <c r="D91" s="153">
        <v>10</v>
      </c>
      <c r="E91" s="137">
        <v>343.63419853941974</v>
      </c>
      <c r="F91" s="137">
        <f>E91*'Fixed Data (CPIH)'!$E$19</f>
        <v>350.94212673706693</v>
      </c>
      <c r="G91" s="138">
        <f t="shared" si="2"/>
        <v>0.01</v>
      </c>
      <c r="H91" s="138">
        <v>343.63419853941974</v>
      </c>
      <c r="I91" s="138">
        <f>H91*'Fixed Data (CPIH)'!$E$19</f>
        <v>350.94212673706693</v>
      </c>
    </row>
    <row r="92" spans="1:58">
      <c r="A92" s="24">
        <v>69</v>
      </c>
      <c r="B92" s="135">
        <v>2085</v>
      </c>
      <c r="C92" s="136"/>
      <c r="D92" s="153">
        <v>10</v>
      </c>
      <c r="E92" s="137">
        <v>342.52073534123417</v>
      </c>
      <c r="F92" s="137">
        <f>E92*'Fixed Data (CPIH)'!$E$19</f>
        <v>349.80498397166235</v>
      </c>
      <c r="G92" s="138">
        <f t="shared" si="2"/>
        <v>0.01</v>
      </c>
      <c r="H92" s="138">
        <v>342.52073534123417</v>
      </c>
      <c r="I92" s="138">
        <f>H92*'Fixed Data (CPIH)'!$E$19</f>
        <v>349.80498397166235</v>
      </c>
    </row>
    <row r="93" spans="1:58">
      <c r="A93" s="24">
        <v>70</v>
      </c>
      <c r="B93" s="135">
        <v>2086</v>
      </c>
      <c r="C93" s="136"/>
      <c r="D93" s="153">
        <v>10</v>
      </c>
      <c r="E93" s="137">
        <v>340.74182543122032</v>
      </c>
      <c r="F93" s="137">
        <f>E93*'Fixed Data (CPIH)'!$E$19</f>
        <v>347.98824271090484</v>
      </c>
      <c r="G93" s="138">
        <f t="shared" si="2"/>
        <v>0.01</v>
      </c>
      <c r="H93" s="138">
        <v>340.74182543122032</v>
      </c>
      <c r="I93" s="138">
        <f>H93*'Fixed Data (CPIH)'!$E$19</f>
        <v>347.98824271090484</v>
      </c>
    </row>
    <row r="94" spans="1:58">
      <c r="A94" s="24">
        <v>71</v>
      </c>
      <c r="B94" s="135">
        <v>2087</v>
      </c>
      <c r="C94" s="136"/>
      <c r="D94" s="153">
        <v>10</v>
      </c>
      <c r="E94" s="137">
        <v>338.6929234583535</v>
      </c>
      <c r="F94" s="137">
        <f>E94*'Fixed Data (CPIH)'!$E$19</f>
        <v>345.89576757632892</v>
      </c>
      <c r="G94" s="138">
        <f t="shared" si="2"/>
        <v>0.01</v>
      </c>
      <c r="H94" s="138">
        <v>338.6929234583535</v>
      </c>
      <c r="I94" s="138">
        <f>H94*'Fixed Data (CPIH)'!$E$19</f>
        <v>345.89576757632892</v>
      </c>
    </row>
    <row r="95" spans="1:58">
      <c r="A95" s="24">
        <v>72</v>
      </c>
      <c r="B95" s="135">
        <v>2088</v>
      </c>
      <c r="C95" s="136"/>
      <c r="D95" s="153">
        <v>10</v>
      </c>
      <c r="E95" s="137">
        <v>336.59064394352981</v>
      </c>
      <c r="F95" s="137">
        <f>E95*'Fixed Data (CPIH)'!$E$19</f>
        <v>343.74877974140492</v>
      </c>
      <c r="G95" s="138">
        <f t="shared" si="2"/>
        <v>0.01</v>
      </c>
      <c r="H95" s="138">
        <v>336.59064394352981</v>
      </c>
      <c r="I95" s="138">
        <f>H95*'Fixed Data (CPIH)'!$E$19</f>
        <v>343.74877974140492</v>
      </c>
    </row>
    <row r="96" spans="1:58">
      <c r="A96" s="24">
        <v>73</v>
      </c>
      <c r="B96" s="135">
        <v>2089</v>
      </c>
      <c r="C96" s="136"/>
      <c r="D96" s="153">
        <v>10</v>
      </c>
      <c r="E96" s="137">
        <v>334.16785455025553</v>
      </c>
      <c r="F96" s="137">
        <f>E96*'Fixed Data (CPIH)'!$E$19</f>
        <v>341.27446587530659</v>
      </c>
      <c r="G96" s="138">
        <f t="shared" si="2"/>
        <v>0.01</v>
      </c>
      <c r="H96" s="138">
        <v>334.16785455025553</v>
      </c>
      <c r="I96" s="138">
        <f>H96*'Fixed Data (CPIH)'!$E$19</f>
        <v>341.27446587530659</v>
      </c>
    </row>
    <row r="97" spans="1:9">
      <c r="A97" s="24">
        <v>74</v>
      </c>
      <c r="B97" s="135">
        <v>2090</v>
      </c>
      <c r="C97" s="136"/>
      <c r="D97" s="153">
        <v>10</v>
      </c>
      <c r="E97" s="137">
        <v>331.72191259547293</v>
      </c>
      <c r="F97" s="137">
        <f>E97*'Fixed Data (CPIH)'!$E$19</f>
        <v>338.77650707162729</v>
      </c>
      <c r="G97" s="138">
        <f t="shared" si="2"/>
        <v>0.01</v>
      </c>
      <c r="H97" s="138">
        <v>331.72191259547293</v>
      </c>
      <c r="I97" s="138">
        <f>H97*'Fixed Data (CPIH)'!$E$19</f>
        <v>338.77650707162729</v>
      </c>
    </row>
    <row r="98" spans="1:9">
      <c r="A98" s="24">
        <v>75</v>
      </c>
      <c r="B98" s="135">
        <v>2091</v>
      </c>
      <c r="C98" s="136"/>
      <c r="D98" s="153">
        <v>10</v>
      </c>
      <c r="E98" s="137">
        <v>329.6548844693574</v>
      </c>
      <c r="F98" s="137">
        <f>E98*'Fixed Data (CPIH)'!$E$19</f>
        <v>336.66552030230224</v>
      </c>
      <c r="G98" s="138">
        <f t="shared" si="2"/>
        <v>0.01</v>
      </c>
      <c r="H98" s="138">
        <v>329.6548844693574</v>
      </c>
      <c r="I98" s="138">
        <f>H98*'Fixed Data (CPIH)'!$E$19</f>
        <v>336.66552030230224</v>
      </c>
    </row>
    <row r="99" spans="1:9">
      <c r="A99" s="24">
        <v>76</v>
      </c>
      <c r="B99" s="135">
        <v>2092</v>
      </c>
      <c r="C99" s="136"/>
      <c r="D99" s="153">
        <v>10</v>
      </c>
      <c r="E99" s="137">
        <v>327.53125835246664</v>
      </c>
      <c r="F99" s="137">
        <f>E99*'Fixed Data (CPIH)'!$E$19</f>
        <v>334.49673189584064</v>
      </c>
      <c r="G99" s="138">
        <f t="shared" si="2"/>
        <v>0.01</v>
      </c>
      <c r="H99" s="138">
        <v>327.53125835246664</v>
      </c>
      <c r="I99" s="138">
        <f>H99*'Fixed Data (CPIH)'!$E$19</f>
        <v>334.49673189584064</v>
      </c>
    </row>
    <row r="100" spans="1:9">
      <c r="A100" s="24">
        <v>77</v>
      </c>
      <c r="B100" s="135">
        <v>2093</v>
      </c>
      <c r="C100" s="136"/>
      <c r="D100" s="153">
        <v>10</v>
      </c>
      <c r="E100" s="137">
        <v>324.87698072388349</v>
      </c>
      <c r="F100" s="137">
        <f>E100*'Fixed Data (CPIH)'!$E$19</f>
        <v>331.7860068286476</v>
      </c>
      <c r="G100" s="138">
        <f t="shared" si="2"/>
        <v>0.01</v>
      </c>
      <c r="H100" s="138">
        <v>324.87698072388349</v>
      </c>
      <c r="I100" s="138">
        <f>H100*'Fixed Data (CPIH)'!$E$19</f>
        <v>331.7860068286476</v>
      </c>
    </row>
    <row r="101" spans="1:9">
      <c r="A101" s="24">
        <v>78</v>
      </c>
      <c r="B101" s="135">
        <v>2094</v>
      </c>
      <c r="C101" s="136"/>
      <c r="D101" s="153">
        <v>10</v>
      </c>
      <c r="E101" s="137">
        <v>322.15769374617821</v>
      </c>
      <c r="F101" s="137">
        <f>E101*'Fixed Data (CPIH)'!$E$19</f>
        <v>329.00888988504738</v>
      </c>
      <c r="G101" s="138">
        <f t="shared" si="2"/>
        <v>0.01</v>
      </c>
      <c r="H101" s="138">
        <v>322.15769374617821</v>
      </c>
      <c r="I101" s="138">
        <f>H101*'Fixed Data (CPIH)'!$E$19</f>
        <v>329.00888988504738</v>
      </c>
    </row>
    <row r="102" spans="1:9">
      <c r="A102" s="24">
        <v>79</v>
      </c>
      <c r="B102" s="135">
        <v>2095</v>
      </c>
      <c r="C102" s="136"/>
      <c r="D102" s="153">
        <v>10</v>
      </c>
      <c r="E102" s="137">
        <v>319.32521877516848</v>
      </c>
      <c r="F102" s="137">
        <f>E102*'Fixed Data (CPIH)'!$E$19</f>
        <v>326.11617782530277</v>
      </c>
      <c r="G102" s="138">
        <f t="shared" si="2"/>
        <v>0.01</v>
      </c>
      <c r="H102" s="138">
        <v>319.32521877516848</v>
      </c>
      <c r="I102" s="138">
        <f>H102*'Fixed Data (CPIH)'!$E$19</f>
        <v>326.11617782530277</v>
      </c>
    </row>
    <row r="103" spans="1:9">
      <c r="A103" s="24">
        <v>80</v>
      </c>
      <c r="B103" s="135">
        <v>2096</v>
      </c>
      <c r="C103" s="136"/>
      <c r="D103" s="153">
        <v>10</v>
      </c>
      <c r="E103" s="137">
        <v>316.41830042458554</v>
      </c>
      <c r="F103" s="137">
        <f>E103*'Fixed Data (CPIH)'!$E$19</f>
        <v>323.14743922902608</v>
      </c>
      <c r="G103" s="138">
        <f t="shared" si="2"/>
        <v>0.01</v>
      </c>
      <c r="H103" s="138">
        <v>316.41830042458554</v>
      </c>
      <c r="I103" s="138">
        <f>H103*'Fixed Data (CPIH)'!$E$19</f>
        <v>323.14743922902608</v>
      </c>
    </row>
    <row r="104" spans="1:9">
      <c r="A104" s="24">
        <v>81</v>
      </c>
      <c r="B104" s="135">
        <v>2097</v>
      </c>
      <c r="C104" s="136"/>
      <c r="D104" s="153">
        <v>10</v>
      </c>
      <c r="E104" s="137">
        <v>313.63413218531855</v>
      </c>
      <c r="F104" s="137">
        <f>E104*'Fixed Data (CPIH)'!$E$19</f>
        <v>320.3040612205649</v>
      </c>
      <c r="G104" s="138">
        <f t="shared" si="2"/>
        <v>0.01</v>
      </c>
      <c r="H104" s="138">
        <v>313.63413218531855</v>
      </c>
      <c r="I104" s="138">
        <f>H104*'Fixed Data (CPIH)'!$E$19</f>
        <v>320.3040612205649</v>
      </c>
    </row>
    <row r="105" spans="1:9">
      <c r="A105" s="24">
        <v>82</v>
      </c>
      <c r="B105" s="135">
        <v>2098</v>
      </c>
      <c r="C105" s="136"/>
      <c r="D105" s="153">
        <v>10</v>
      </c>
      <c r="E105" s="137">
        <v>310.3457879760079</v>
      </c>
      <c r="F105" s="137">
        <f>E105*'Fixed Data (CPIH)'!$E$19</f>
        <v>316.94578513755562</v>
      </c>
      <c r="G105" s="138">
        <f t="shared" si="2"/>
        <v>0.01</v>
      </c>
      <c r="H105" s="138">
        <v>310.3457879760079</v>
      </c>
      <c r="I105" s="138">
        <f>H105*'Fixed Data (CPIH)'!$E$19</f>
        <v>316.94578513755562</v>
      </c>
    </row>
    <row r="106" spans="1:9">
      <c r="A106" s="24">
        <v>83</v>
      </c>
      <c r="B106" s="135">
        <v>2099</v>
      </c>
      <c r="C106" s="136"/>
      <c r="D106" s="153">
        <v>10</v>
      </c>
      <c r="E106" s="137">
        <v>307.36569589284636</v>
      </c>
      <c r="F106" s="137">
        <f>E106*'Fixed Data (CPIH)'!$E$19</f>
        <v>313.90231665280578</v>
      </c>
      <c r="G106" s="138">
        <f t="shared" si="2"/>
        <v>0.01</v>
      </c>
      <c r="H106" s="138">
        <v>307.36569589284636</v>
      </c>
      <c r="I106" s="138">
        <f>H106*'Fixed Data (CPIH)'!$E$19</f>
        <v>313.90231665280578</v>
      </c>
    </row>
    <row r="107" spans="1:9">
      <c r="A107" s="24">
        <v>84</v>
      </c>
      <c r="B107" s="135">
        <v>2100</v>
      </c>
      <c r="C107" s="136"/>
      <c r="D107" s="153">
        <v>10</v>
      </c>
      <c r="E107" s="137">
        <v>304.0737074049789</v>
      </c>
      <c r="F107" s="137">
        <f>E107*'Fixed Data (CPIH)'!$E$19</f>
        <v>310.54031878985552</v>
      </c>
      <c r="G107" s="138">
        <f t="shared" si="2"/>
        <v>0.01</v>
      </c>
      <c r="H107" s="138">
        <v>304.0737074049789</v>
      </c>
      <c r="I107" s="138">
        <f>H107*'Fixed Data (CPIH)'!$E$19</f>
        <v>310.54031878985552</v>
      </c>
    </row>
    <row r="113" spans="3:7">
      <c r="D113" s="136">
        <f>(D24-D57)/33</f>
        <v>11.346363636363636</v>
      </c>
    </row>
    <row r="114" spans="3:7">
      <c r="D114" s="77" t="s">
        <v>112</v>
      </c>
    </row>
    <row r="115" spans="3:7">
      <c r="D115" s="231" t="s">
        <v>113</v>
      </c>
    </row>
    <row r="117" spans="3:7">
      <c r="D117" s="134"/>
    </row>
    <row r="118" spans="3:7">
      <c r="D118" s="267" t="s">
        <v>114</v>
      </c>
      <c r="E118" s="267"/>
      <c r="F118" s="267"/>
      <c r="G118" s="267"/>
    </row>
    <row r="119" spans="3:7">
      <c r="F119" s="122"/>
      <c r="G119" s="122"/>
    </row>
    <row r="120" spans="3:7">
      <c r="D120" s="154" t="s">
        <v>115</v>
      </c>
      <c r="E120" s="154" t="s">
        <v>116</v>
      </c>
      <c r="F120" s="154" t="s">
        <v>117</v>
      </c>
      <c r="G120" s="155" t="s">
        <v>118</v>
      </c>
    </row>
    <row r="121" spans="3:7">
      <c r="E121" s="156"/>
      <c r="F121" s="122"/>
      <c r="G121" s="122"/>
    </row>
    <row r="122" spans="3:7">
      <c r="D122" s="4" t="s">
        <v>119</v>
      </c>
      <c r="E122" s="21" t="s">
        <v>119</v>
      </c>
      <c r="F122" s="122" t="s">
        <v>120</v>
      </c>
      <c r="G122" s="4" t="s">
        <v>119</v>
      </c>
    </row>
    <row r="123" spans="3:7">
      <c r="C123" s="4" t="s">
        <v>121</v>
      </c>
      <c r="D123" s="4" t="s">
        <v>122</v>
      </c>
      <c r="E123" s="124" t="s">
        <v>123</v>
      </c>
      <c r="F123" s="122" t="s">
        <v>124</v>
      </c>
      <c r="G123" s="4" t="s">
        <v>125</v>
      </c>
    </row>
    <row r="124" spans="3:7">
      <c r="C124" s="4" t="s">
        <v>126</v>
      </c>
      <c r="D124" s="4" t="s">
        <v>127</v>
      </c>
      <c r="E124" s="195" t="s">
        <v>128</v>
      </c>
      <c r="F124" s="122" t="s">
        <v>129</v>
      </c>
      <c r="G124" s="170" t="s">
        <v>130</v>
      </c>
    </row>
    <row r="125" spans="3:7">
      <c r="D125" s="4" t="s">
        <v>131</v>
      </c>
      <c r="E125" s="195" t="s">
        <v>132</v>
      </c>
      <c r="F125" s="122" t="s">
        <v>133</v>
      </c>
      <c r="G125" s="170" t="s">
        <v>134</v>
      </c>
    </row>
    <row r="126" spans="3:7">
      <c r="D126" s="4" t="s">
        <v>135</v>
      </c>
      <c r="E126" s="195" t="s">
        <v>136</v>
      </c>
      <c r="F126" s="122" t="s">
        <v>137</v>
      </c>
      <c r="G126" s="171"/>
    </row>
    <row r="127" spans="3:7">
      <c r="D127" s="4" t="s">
        <v>138</v>
      </c>
      <c r="E127" s="195" t="s">
        <v>139</v>
      </c>
      <c r="F127" s="157">
        <v>1</v>
      </c>
      <c r="G127" s="171"/>
    </row>
    <row r="128" spans="3:7">
      <c r="D128" s="4" t="s">
        <v>140</v>
      </c>
      <c r="E128" s="195" t="s">
        <v>141</v>
      </c>
      <c r="F128" s="122"/>
      <c r="G128" s="171"/>
    </row>
    <row r="129" spans="4:7">
      <c r="D129" s="4" t="s">
        <v>142</v>
      </c>
      <c r="E129" s="195" t="s">
        <v>143</v>
      </c>
      <c r="F129" s="122"/>
      <c r="G129" s="171"/>
    </row>
    <row r="130" spans="4:7">
      <c r="D130" s="4" t="s">
        <v>144</v>
      </c>
      <c r="E130" s="195" t="s">
        <v>145</v>
      </c>
      <c r="F130" s="122"/>
      <c r="G130" s="171"/>
    </row>
    <row r="131" spans="4:7">
      <c r="D131" s="4" t="s">
        <v>146</v>
      </c>
      <c r="E131" s="195" t="s">
        <v>147</v>
      </c>
      <c r="F131" s="122"/>
      <c r="G131" s="171"/>
    </row>
    <row r="132" spans="4:7">
      <c r="D132" s="4" t="s">
        <v>148</v>
      </c>
      <c r="E132" s="195" t="s">
        <v>149</v>
      </c>
      <c r="F132" s="122"/>
      <c r="G132" s="171"/>
    </row>
    <row r="133" spans="4:7">
      <c r="D133" s="4" t="s">
        <v>150</v>
      </c>
      <c r="E133" s="195" t="s">
        <v>151</v>
      </c>
      <c r="F133" s="122"/>
      <c r="G133" s="171"/>
    </row>
    <row r="134" spans="4:7">
      <c r="D134" s="5" t="s">
        <v>152</v>
      </c>
      <c r="E134" s="195" t="s">
        <v>153</v>
      </c>
      <c r="F134" s="122"/>
      <c r="G134" s="171"/>
    </row>
    <row r="135" spans="4:7">
      <c r="D135" s="4" t="s">
        <v>154</v>
      </c>
      <c r="E135" s="195" t="s">
        <v>155</v>
      </c>
      <c r="F135" s="122"/>
      <c r="G135" s="171"/>
    </row>
    <row r="136" spans="4:7">
      <c r="D136" s="4" t="s">
        <v>156</v>
      </c>
      <c r="E136" s="195" t="s">
        <v>157</v>
      </c>
      <c r="F136" s="122"/>
      <c r="G136" s="170"/>
    </row>
    <row r="137" spans="4:7">
      <c r="D137" s="4" t="s">
        <v>158</v>
      </c>
      <c r="E137" s="195" t="s">
        <v>159</v>
      </c>
      <c r="F137" s="122"/>
      <c r="G137" s="171"/>
    </row>
    <row r="138" spans="4:7">
      <c r="D138" s="4" t="s">
        <v>160</v>
      </c>
      <c r="E138" s="195" t="s">
        <v>161</v>
      </c>
      <c r="F138" s="122"/>
      <c r="G138" s="171"/>
    </row>
    <row r="139" spans="4:7">
      <c r="D139" s="4" t="s">
        <v>162</v>
      </c>
      <c r="E139" s="195" t="s">
        <v>163</v>
      </c>
      <c r="F139" s="122"/>
      <c r="G139" s="171"/>
    </row>
    <row r="140" spans="4:7">
      <c r="D140" s="4" t="s">
        <v>164</v>
      </c>
      <c r="E140" s="195" t="s">
        <v>165</v>
      </c>
      <c r="F140" s="122"/>
      <c r="G140" s="171"/>
    </row>
    <row r="141" spans="4:7">
      <c r="D141" s="4" t="s">
        <v>166</v>
      </c>
      <c r="E141" s="195" t="s">
        <v>167</v>
      </c>
      <c r="F141" s="122"/>
      <c r="G141" s="171"/>
    </row>
    <row r="142" spans="4:7">
      <c r="E142" s="195" t="s">
        <v>168</v>
      </c>
      <c r="F142" s="122"/>
      <c r="G142" s="171"/>
    </row>
    <row r="143" spans="4:7">
      <c r="E143" s="195" t="s">
        <v>169</v>
      </c>
      <c r="F143" s="122"/>
    </row>
    <row r="144" spans="4:7">
      <c r="E144" s="195" t="s">
        <v>170</v>
      </c>
      <c r="F144" s="122"/>
    </row>
    <row r="145" spans="5:7">
      <c r="E145" s="195" t="s">
        <v>171</v>
      </c>
      <c r="F145" s="122"/>
      <c r="G145" s="78"/>
    </row>
    <row r="146" spans="5:7">
      <c r="E146" s="195" t="s">
        <v>172</v>
      </c>
      <c r="F146" s="122"/>
      <c r="G146" s="78"/>
    </row>
    <row r="147" spans="5:7">
      <c r="E147" s="195" t="s">
        <v>173</v>
      </c>
      <c r="F147" s="122"/>
      <c r="G147" s="78"/>
    </row>
    <row r="148" spans="5:7">
      <c r="E148" s="195" t="s">
        <v>174</v>
      </c>
      <c r="F148" s="122"/>
      <c r="G148" s="170"/>
    </row>
    <row r="149" spans="5:7">
      <c r="E149" s="195" t="s">
        <v>175</v>
      </c>
      <c r="F149" s="122"/>
      <c r="G149" s="170"/>
    </row>
    <row r="150" spans="5:7">
      <c r="E150" s="195" t="s">
        <v>176</v>
      </c>
      <c r="F150" s="122"/>
      <c r="G150" s="170"/>
    </row>
    <row r="151" spans="5:7">
      <c r="E151" s="195" t="s">
        <v>177</v>
      </c>
      <c r="F151" s="122"/>
      <c r="G151" s="170"/>
    </row>
    <row r="152" spans="5:7">
      <c r="E152" s="195" t="s">
        <v>178</v>
      </c>
      <c r="F152" s="122"/>
      <c r="G152" s="170"/>
    </row>
    <row r="153" spans="5:7">
      <c r="E153" s="195" t="s">
        <v>179</v>
      </c>
      <c r="F153" s="122"/>
      <c r="G153" s="170"/>
    </row>
    <row r="154" spans="5:7">
      <c r="E154" s="195" t="s">
        <v>180</v>
      </c>
      <c r="F154" s="122"/>
      <c r="G154" s="170"/>
    </row>
    <row r="155" spans="5:7">
      <c r="E155" s="195" t="s">
        <v>181</v>
      </c>
      <c r="F155" s="122"/>
      <c r="G155" s="170"/>
    </row>
    <row r="156" spans="5:7">
      <c r="E156" s="195" t="s">
        <v>182</v>
      </c>
      <c r="F156" s="122"/>
      <c r="G156" s="170"/>
    </row>
    <row r="157" spans="5:7">
      <c r="E157" s="195" t="s">
        <v>183</v>
      </c>
      <c r="F157" s="122"/>
      <c r="G157" s="170"/>
    </row>
    <row r="158" spans="5:7">
      <c r="E158" s="195" t="s">
        <v>184</v>
      </c>
      <c r="F158" s="122"/>
      <c r="G158" s="170"/>
    </row>
    <row r="159" spans="5:7">
      <c r="E159" s="195" t="s">
        <v>185</v>
      </c>
      <c r="F159" s="122"/>
      <c r="G159" s="170"/>
    </row>
    <row r="160" spans="5:7">
      <c r="E160" s="195" t="s">
        <v>186</v>
      </c>
      <c r="F160" s="122"/>
      <c r="G160" s="170"/>
    </row>
    <row r="161" spans="5:7">
      <c r="E161" s="195" t="s">
        <v>187</v>
      </c>
      <c r="F161" s="122"/>
      <c r="G161" s="170"/>
    </row>
    <row r="162" spans="5:7">
      <c r="E162" s="195" t="s">
        <v>188</v>
      </c>
      <c r="F162" s="122"/>
      <c r="G162" s="170"/>
    </row>
    <row r="163" spans="5:7">
      <c r="E163" s="195" t="s">
        <v>189</v>
      </c>
      <c r="F163" s="122"/>
      <c r="G163" s="170"/>
    </row>
    <row r="164" spans="5:7">
      <c r="E164" s="195" t="s">
        <v>190</v>
      </c>
      <c r="F164" s="122"/>
      <c r="G164" s="170"/>
    </row>
    <row r="165" spans="5:7">
      <c r="E165" s="195" t="s">
        <v>191</v>
      </c>
      <c r="F165" s="122"/>
      <c r="G165" s="170"/>
    </row>
    <row r="166" spans="5:7">
      <c r="E166" s="195" t="s">
        <v>192</v>
      </c>
      <c r="F166" s="122"/>
      <c r="G166" s="170"/>
    </row>
    <row r="167" spans="5:7">
      <c r="E167" s="195" t="s">
        <v>193</v>
      </c>
      <c r="F167" s="122"/>
      <c r="G167" s="170"/>
    </row>
    <row r="168" spans="5:7">
      <c r="E168" s="195" t="s">
        <v>194</v>
      </c>
      <c r="F168" s="122"/>
      <c r="G168" s="170"/>
    </row>
    <row r="169" spans="5:7">
      <c r="E169" s="195" t="s">
        <v>195</v>
      </c>
      <c r="F169" s="122"/>
      <c r="G169" s="170"/>
    </row>
    <row r="170" spans="5:7">
      <c r="E170" s="195" t="s">
        <v>196</v>
      </c>
      <c r="F170" s="122"/>
      <c r="G170" s="170"/>
    </row>
    <row r="171" spans="5:7">
      <c r="E171" s="94" t="s">
        <v>197</v>
      </c>
      <c r="F171" s="122"/>
      <c r="G171" s="170"/>
    </row>
    <row r="172" spans="5:7">
      <c r="E172" s="21" t="s">
        <v>152</v>
      </c>
      <c r="F172" s="122"/>
      <c r="G172" s="170"/>
    </row>
    <row r="173" spans="5:7">
      <c r="E173" s="94" t="s">
        <v>198</v>
      </c>
      <c r="F173" s="122"/>
      <c r="G173" s="170"/>
    </row>
    <row r="174" spans="5:7">
      <c r="E174" s="94" t="s">
        <v>199</v>
      </c>
      <c r="F174" s="122"/>
      <c r="G174" s="170"/>
    </row>
    <row r="175" spans="5:7">
      <c r="E175" s="21" t="s">
        <v>200</v>
      </c>
      <c r="F175" s="122"/>
      <c r="G175" s="170"/>
    </row>
    <row r="176" spans="5:7">
      <c r="E176" s="21"/>
      <c r="F176" s="122"/>
      <c r="G176" s="170"/>
    </row>
    <row r="177" spans="5:7">
      <c r="E177" s="21"/>
      <c r="F177" s="122"/>
      <c r="G177" s="122"/>
    </row>
    <row r="178" spans="5:7">
      <c r="E178" s="21"/>
      <c r="F178" s="122"/>
      <c r="G178" s="122"/>
    </row>
    <row r="179" spans="5:7">
      <c r="E179" s="21"/>
      <c r="F179" s="122"/>
      <c r="G179" s="122"/>
    </row>
    <row r="180" spans="5:7">
      <c r="E180" s="21"/>
      <c r="F180" s="122"/>
      <c r="G180" s="122"/>
    </row>
    <row r="181" spans="5:7">
      <c r="E181" s="21"/>
      <c r="F181" s="122"/>
      <c r="G181" s="122"/>
    </row>
    <row r="182" spans="5:7">
      <c r="E182" s="21"/>
      <c r="F182" s="122"/>
      <c r="G182" s="122"/>
    </row>
    <row r="183" spans="5:7">
      <c r="E183" s="21"/>
      <c r="F183" s="122"/>
      <c r="G183" s="122"/>
    </row>
    <row r="184" spans="5:7">
      <c r="E184" s="21"/>
      <c r="F184" s="122"/>
      <c r="G184" s="122"/>
    </row>
    <row r="185" spans="5:7">
      <c r="E185" s="21"/>
      <c r="F185" s="122"/>
      <c r="G185" s="122"/>
    </row>
    <row r="186" spans="5:7">
      <c r="E186" s="21"/>
      <c r="F186" s="122"/>
      <c r="G186" s="122"/>
    </row>
    <row r="187" spans="5:7">
      <c r="E187" s="21"/>
      <c r="F187" s="122"/>
      <c r="G187" s="122"/>
    </row>
    <row r="188" spans="5:7">
      <c r="E188" s="21"/>
      <c r="F188" s="122"/>
      <c r="G188" s="122"/>
    </row>
    <row r="189" spans="5:7">
      <c r="E189" s="21"/>
      <c r="F189" s="122"/>
      <c r="G189" s="122"/>
    </row>
    <row r="190" spans="5:7">
      <c r="E190" s="21"/>
      <c r="F190" s="122"/>
      <c r="G190" s="122"/>
    </row>
    <row r="191" spans="5:7">
      <c r="E191" s="21"/>
      <c r="F191" s="122"/>
      <c r="G191" s="122"/>
    </row>
    <row r="192" spans="5:7">
      <c r="E192" s="21"/>
      <c r="F192" s="122"/>
      <c r="G192" s="122"/>
    </row>
    <row r="193" spans="5:7">
      <c r="E193" s="21"/>
      <c r="F193" s="122"/>
      <c r="G193" s="122"/>
    </row>
    <row r="194" spans="5:7">
      <c r="E194" s="21"/>
      <c r="F194" s="122"/>
      <c r="G194" s="122"/>
    </row>
    <row r="195" spans="5:7">
      <c r="E195" s="21"/>
      <c r="F195" s="122"/>
      <c r="G195" s="122"/>
    </row>
    <row r="196" spans="5:7">
      <c r="E196" s="21"/>
      <c r="F196" s="122"/>
      <c r="G196" s="122"/>
    </row>
    <row r="197" spans="5:7">
      <c r="E197" s="21"/>
      <c r="F197" s="122"/>
      <c r="G197" s="122"/>
    </row>
    <row r="198" spans="5:7">
      <c r="E198" s="21"/>
      <c r="F198" s="122"/>
      <c r="G198" s="122"/>
    </row>
    <row r="199" spans="5:7">
      <c r="E199" s="21"/>
      <c r="F199" s="122"/>
      <c r="G199" s="122"/>
    </row>
    <row r="200" spans="5:7">
      <c r="E200" s="21"/>
      <c r="F200" s="122"/>
      <c r="G200" s="122"/>
    </row>
    <row r="201" spans="5:7">
      <c r="E201" s="21"/>
      <c r="F201" s="122"/>
      <c r="G201" s="122"/>
    </row>
    <row r="202" spans="5:7">
      <c r="E202" s="21"/>
      <c r="F202" s="122"/>
      <c r="G202" s="122"/>
    </row>
    <row r="203" spans="5:7">
      <c r="E203" s="21"/>
      <c r="F203" s="122"/>
      <c r="G203" s="122"/>
    </row>
    <row r="204" spans="5:7">
      <c r="E204" s="21"/>
      <c r="F204" s="122"/>
      <c r="G204" s="122"/>
    </row>
    <row r="205" spans="5:7">
      <c r="E205" s="21"/>
      <c r="F205" s="122"/>
      <c r="G205" s="122"/>
    </row>
    <row r="206" spans="5:7">
      <c r="G206" s="122"/>
    </row>
    <row r="207" spans="5:7">
      <c r="G207" s="122"/>
    </row>
    <row r="208" spans="5:7">
      <c r="G208" s="122"/>
    </row>
    <row r="209" spans="7:7">
      <c r="G209" s="122"/>
    </row>
    <row r="210" spans="7:7">
      <c r="G210" s="122"/>
    </row>
    <row r="211" spans="7:7">
      <c r="G211" s="122"/>
    </row>
    <row r="212" spans="7:7">
      <c r="G212" s="122"/>
    </row>
    <row r="213" spans="7:7">
      <c r="G213" s="122"/>
    </row>
    <row r="214" spans="7:7">
      <c r="G214" s="122"/>
    </row>
  </sheetData>
  <mergeCells count="8">
    <mergeCell ref="D118:G118"/>
    <mergeCell ref="P45:Q45"/>
    <mergeCell ref="A1:XFD1"/>
    <mergeCell ref="P37:Q37"/>
    <mergeCell ref="P38:Q38"/>
    <mergeCell ref="P39:Q40"/>
    <mergeCell ref="P43:Q43"/>
    <mergeCell ref="A4:B13"/>
  </mergeCells>
  <hyperlinks>
    <hyperlink ref="D115" r:id="rId1" xr:uid="{00000000-0004-0000-0600-000000000000}"/>
    <hyperlink ref="G7" r:id="rId2" xr:uid="{00000000-0004-0000-0600-000001000000}"/>
    <hyperlink ref="G8" r:id="rId3" xr:uid="{00000000-0004-0000-0600-000002000000}"/>
    <hyperlink ref="G9" r:id="rId4" xr:uid="{00000000-0004-0000-0600-000003000000}"/>
    <hyperlink ref="G10" r:id="rId5" xr:uid="{00000000-0004-0000-0600-000004000000}"/>
    <hyperlink ref="H13" r:id="rId6" xr:uid="{00000000-0004-0000-0600-000005000000}"/>
    <hyperlink ref="H12" r:id="rId7" xr:uid="{00000000-0004-0000-0600-000006000000}"/>
    <hyperlink ref="M15" r:id="rId8" xr:uid="{00000000-0004-0000-0600-000007000000}"/>
    <hyperlink ref="M14" r:id="rId9" xr:uid="{00000000-0004-0000-0600-000008000000}"/>
    <hyperlink ref="N8" r:id="rId10" xr:uid="{00000000-0004-0000-0600-000009000000}"/>
    <hyperlink ref="N5" r:id="rId11" xr:uid="{00000000-0004-0000-0600-00000A000000}"/>
  </hyperlinks>
  <pageMargins left="0.7" right="0.7" top="0.75" bottom="0.75" header="0.3" footer="0.3"/>
  <pageSetup orientation="portrait" r:id="rId12"/>
  <drawing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autoPageBreaks="0"/>
  </sheetPr>
  <dimension ref="A1:Y199"/>
  <sheetViews>
    <sheetView zoomScale="90" zoomScaleNormal="90" workbookViewId="0">
      <selection activeCell="A2" sqref="A2"/>
    </sheetView>
  </sheetViews>
  <sheetFormatPr defaultColWidth="9" defaultRowHeight="12.75"/>
  <cols>
    <col min="1" max="1" width="15.875" style="4" customWidth="1"/>
    <col min="2" max="2" width="20.875" style="4" bestFit="1" customWidth="1"/>
    <col min="3" max="3" width="15.5" style="122" bestFit="1" customWidth="1"/>
    <col min="4" max="4" width="10.625" style="122" customWidth="1"/>
    <col min="5" max="5" width="17.375" style="122" customWidth="1"/>
    <col min="6" max="6" width="18.125" style="4" customWidth="1"/>
    <col min="7" max="7" width="22.5" style="4" customWidth="1"/>
    <col min="8" max="9" width="11.5" style="4" customWidth="1"/>
    <col min="10" max="10" width="12.625" style="4" customWidth="1"/>
    <col min="11" max="14" width="11.5" style="4" customWidth="1"/>
    <col min="15" max="15" width="11.5" style="79" customWidth="1"/>
    <col min="16" max="25" width="11.5" style="4" customWidth="1"/>
    <col min="26" max="16384" width="9" style="4"/>
  </cols>
  <sheetData>
    <row r="1" spans="1:25" s="79" customFormat="1" ht="57" customHeight="1"/>
    <row r="2" spans="1:25" s="187" customFormat="1" ht="13.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6"/>
    </row>
    <row r="3" spans="1:25">
      <c r="A3" s="23"/>
      <c r="B3" s="161" t="s">
        <v>201</v>
      </c>
      <c r="C3" s="130"/>
      <c r="D3" s="130"/>
      <c r="E3" s="130"/>
      <c r="G3" s="129"/>
      <c r="H3" s="23"/>
      <c r="I3" s="23"/>
      <c r="J3" s="23"/>
      <c r="K3" s="23"/>
      <c r="L3" s="23"/>
      <c r="M3" s="23"/>
      <c r="N3" s="23"/>
      <c r="O3" s="23"/>
      <c r="P3" s="23"/>
      <c r="Q3" s="23"/>
      <c r="R3" s="23"/>
      <c r="S3" s="23"/>
      <c r="T3" s="23"/>
      <c r="U3" s="23"/>
      <c r="V3" s="23"/>
      <c r="W3" s="23"/>
      <c r="X3" s="23"/>
      <c r="Y3" s="23"/>
    </row>
    <row r="4" spans="1:25" ht="25.5">
      <c r="A4" s="23"/>
      <c r="B4" s="131" t="s">
        <v>202</v>
      </c>
      <c r="C4" s="131" t="s">
        <v>203</v>
      </c>
      <c r="D4" s="131" t="s">
        <v>105</v>
      </c>
      <c r="E4" s="132" t="s">
        <v>204</v>
      </c>
      <c r="F4" s="132" t="s">
        <v>205</v>
      </c>
      <c r="G4" s="23"/>
      <c r="H4" s="134"/>
      <c r="I4" s="23"/>
      <c r="J4" s="23"/>
      <c r="K4" s="23"/>
      <c r="L4" s="23"/>
      <c r="M4" s="23"/>
      <c r="N4" s="23"/>
      <c r="O4" s="23"/>
      <c r="P4" s="23"/>
      <c r="Q4" s="23"/>
      <c r="R4" s="23"/>
      <c r="S4" s="23"/>
      <c r="T4" s="23"/>
      <c r="U4" s="23"/>
      <c r="V4" s="23"/>
      <c r="W4" s="23"/>
      <c r="X4" s="23"/>
      <c r="Y4" s="23"/>
    </row>
    <row r="5" spans="1:25">
      <c r="A5" s="23"/>
      <c r="B5" s="135" t="s">
        <v>206</v>
      </c>
      <c r="C5" s="169">
        <v>76.974999999999994</v>
      </c>
      <c r="D5" s="135">
        <v>2004</v>
      </c>
      <c r="E5" s="208">
        <f>IFERROR(($C$20/$C5),"")</f>
        <v>1.3826956804157196</v>
      </c>
      <c r="F5" s="208">
        <f>IFERROR(($C5/$C$20),"")</f>
        <v>0.7232249396333843</v>
      </c>
      <c r="G5" s="23"/>
      <c r="H5" s="134"/>
      <c r="I5" s="23"/>
      <c r="J5" s="23"/>
      <c r="K5" s="23"/>
      <c r="L5" s="23"/>
      <c r="M5" s="23"/>
      <c r="N5" s="23"/>
      <c r="O5" s="23"/>
      <c r="P5" s="23"/>
      <c r="Q5" s="23"/>
      <c r="R5" s="23"/>
      <c r="S5" s="23"/>
      <c r="T5" s="23"/>
      <c r="U5" s="23"/>
      <c r="V5" s="23"/>
      <c r="W5" s="23"/>
      <c r="X5" s="23"/>
      <c r="Y5" s="23"/>
    </row>
    <row r="6" spans="1:25">
      <c r="A6" s="23"/>
      <c r="B6" s="135" t="s">
        <v>207</v>
      </c>
      <c r="C6" s="169">
        <v>78.125</v>
      </c>
      <c r="D6" s="135">
        <v>2005</v>
      </c>
      <c r="E6" s="208">
        <f t="shared" ref="E6:E20" si="0">IFERROR(($C$20/$C6),"")</f>
        <v>1.3623424000000002</v>
      </c>
      <c r="F6" s="208">
        <f t="shared" ref="F6:F20" si="1">IFERROR(($C6/$C$20),"")</f>
        <v>0.73402985916022279</v>
      </c>
      <c r="G6" s="23"/>
      <c r="H6" s="134"/>
      <c r="I6" s="23"/>
      <c r="J6" s="23"/>
      <c r="K6" s="23"/>
      <c r="L6" s="23"/>
      <c r="M6" s="23"/>
      <c r="N6" s="23"/>
      <c r="O6" s="23"/>
      <c r="P6" s="23"/>
      <c r="Q6" s="23"/>
      <c r="R6" s="23"/>
      <c r="S6" s="23"/>
      <c r="T6" s="23"/>
      <c r="U6" s="23"/>
      <c r="V6" s="23"/>
      <c r="W6" s="23"/>
      <c r="X6" s="23"/>
      <c r="Y6" s="23"/>
    </row>
    <row r="7" spans="1:25">
      <c r="A7" s="23"/>
      <c r="B7" s="135" t="s">
        <v>208</v>
      </c>
      <c r="C7" s="169">
        <v>79.825000000000003</v>
      </c>
      <c r="D7" s="135">
        <v>2006</v>
      </c>
      <c r="E7" s="208">
        <f t="shared" si="0"/>
        <v>1.3333291575321016</v>
      </c>
      <c r="F7" s="208">
        <f t="shared" si="1"/>
        <v>0.75000234889554929</v>
      </c>
      <c r="G7" s="23"/>
      <c r="H7" s="134"/>
      <c r="I7" s="23"/>
      <c r="J7" s="23"/>
      <c r="K7" s="23"/>
      <c r="L7" s="23"/>
      <c r="M7" s="23"/>
      <c r="N7" s="23"/>
      <c r="O7" s="23"/>
      <c r="P7" s="23"/>
      <c r="Q7" s="23"/>
      <c r="R7" s="23"/>
      <c r="S7" s="23"/>
      <c r="T7" s="23"/>
      <c r="U7" s="23"/>
      <c r="V7" s="23"/>
      <c r="W7" s="23"/>
      <c r="X7" s="23"/>
      <c r="Y7" s="23"/>
    </row>
    <row r="8" spans="1:25">
      <c r="A8" s="23"/>
      <c r="B8" s="135" t="s">
        <v>209</v>
      </c>
      <c r="C8" s="169">
        <v>81.916666669999998</v>
      </c>
      <c r="D8" s="135">
        <v>2007</v>
      </c>
      <c r="E8" s="208">
        <f t="shared" si="0"/>
        <v>1.2992838249725622</v>
      </c>
      <c r="F8" s="208">
        <f t="shared" si="1"/>
        <v>0.76965477502278423</v>
      </c>
      <c r="G8" s="23"/>
      <c r="H8" s="134"/>
      <c r="I8" s="23"/>
      <c r="J8" s="23"/>
      <c r="K8" s="23"/>
      <c r="L8" s="23"/>
      <c r="M8" s="23"/>
      <c r="N8" s="23"/>
      <c r="O8" s="23"/>
      <c r="P8" s="23"/>
      <c r="Q8" s="23"/>
      <c r="R8" s="23"/>
      <c r="S8" s="23"/>
      <c r="T8" s="23"/>
      <c r="U8" s="23"/>
      <c r="V8" s="23"/>
      <c r="W8" s="23"/>
      <c r="X8" s="23"/>
      <c r="Y8" s="23"/>
    </row>
    <row r="9" spans="1:25">
      <c r="A9" s="23"/>
      <c r="B9" s="135" t="s">
        <v>210</v>
      </c>
      <c r="C9" s="169">
        <v>83.825000000000003</v>
      </c>
      <c r="D9" s="135">
        <v>2008</v>
      </c>
      <c r="E9" s="208">
        <f t="shared" si="0"/>
        <v>1.2697047420220697</v>
      </c>
      <c r="F9" s="208">
        <f t="shared" si="1"/>
        <v>0.78758467768455265</v>
      </c>
      <c r="G9" s="23"/>
      <c r="H9" s="134"/>
      <c r="I9" s="23"/>
      <c r="J9" s="23"/>
      <c r="K9" s="23"/>
      <c r="L9" s="23"/>
      <c r="M9" s="23"/>
      <c r="N9" s="23"/>
      <c r="O9" s="23"/>
      <c r="P9" s="23"/>
      <c r="Q9" s="23"/>
      <c r="R9" s="23"/>
      <c r="S9" s="23"/>
      <c r="T9" s="23"/>
      <c r="U9" s="23"/>
      <c r="V9" s="23"/>
      <c r="W9" s="23"/>
      <c r="X9" s="23"/>
      <c r="Y9" s="23"/>
    </row>
    <row r="10" spans="1:25">
      <c r="A10" s="23"/>
      <c r="B10" s="135" t="s">
        <v>211</v>
      </c>
      <c r="C10" s="169">
        <v>86.858333329999994</v>
      </c>
      <c r="D10" s="135">
        <v>2009</v>
      </c>
      <c r="E10" s="208">
        <f t="shared" si="0"/>
        <v>1.225363139258385</v>
      </c>
      <c r="F10" s="208">
        <f t="shared" si="1"/>
        <v>0.81608461031822821</v>
      </c>
      <c r="G10" s="23"/>
      <c r="H10" s="134"/>
      <c r="I10" s="23"/>
      <c r="J10" s="23"/>
      <c r="K10" s="23"/>
      <c r="L10" s="23"/>
      <c r="M10" s="23"/>
      <c r="N10" s="23"/>
      <c r="O10" s="23"/>
      <c r="P10" s="23"/>
      <c r="Q10" s="23"/>
      <c r="R10" s="23"/>
      <c r="S10" s="23"/>
      <c r="T10" s="23"/>
      <c r="U10" s="23"/>
      <c r="V10" s="23"/>
      <c r="W10" s="23"/>
      <c r="X10" s="23"/>
      <c r="Y10" s="23"/>
    </row>
    <row r="11" spans="1:25">
      <c r="A11" s="23"/>
      <c r="B11" s="135" t="s">
        <v>212</v>
      </c>
      <c r="C11" s="137">
        <v>88.433333329999996</v>
      </c>
      <c r="D11" s="135">
        <v>2010</v>
      </c>
      <c r="E11" s="208">
        <f t="shared" si="0"/>
        <v>1.2035393894158892</v>
      </c>
      <c r="F11" s="208">
        <f t="shared" si="1"/>
        <v>0.83088265227889835</v>
      </c>
      <c r="G11" s="129"/>
      <c r="H11" s="134"/>
      <c r="L11" s="23"/>
      <c r="M11" s="23"/>
      <c r="N11" s="23"/>
      <c r="O11" s="23"/>
      <c r="P11" s="23"/>
      <c r="Q11" s="23"/>
      <c r="R11" s="23"/>
      <c r="S11" s="23"/>
      <c r="T11" s="23"/>
      <c r="U11" s="23"/>
      <c r="V11" s="23"/>
      <c r="W11" s="23"/>
      <c r="X11" s="23"/>
      <c r="Y11" s="23"/>
    </row>
    <row r="12" spans="1:25">
      <c r="A12" s="23"/>
      <c r="B12" s="135" t="s">
        <v>213</v>
      </c>
      <c r="C12" s="137">
        <v>90.908333330000005</v>
      </c>
      <c r="D12" s="135">
        <v>2011</v>
      </c>
      <c r="E12" s="208">
        <f t="shared" si="0"/>
        <v>1.1707727564825656</v>
      </c>
      <c r="F12" s="208">
        <f t="shared" si="1"/>
        <v>0.85413671821709436</v>
      </c>
      <c r="G12" s="23"/>
      <c r="H12" s="134"/>
      <c r="I12" s="27"/>
      <c r="J12" s="25"/>
      <c r="L12" s="23"/>
      <c r="M12" s="23"/>
      <c r="N12" s="23"/>
      <c r="O12" s="23"/>
      <c r="P12" s="23"/>
      <c r="Q12" s="23"/>
      <c r="R12" s="23"/>
      <c r="S12" s="23"/>
      <c r="T12" s="23"/>
      <c r="U12" s="23"/>
      <c r="V12" s="23"/>
      <c r="W12" s="23"/>
      <c r="X12" s="23"/>
      <c r="Y12" s="23"/>
    </row>
    <row r="13" spans="1:25">
      <c r="A13" s="23"/>
      <c r="B13" s="135" t="s">
        <v>214</v>
      </c>
      <c r="C13" s="137">
        <v>94.308333329999996</v>
      </c>
      <c r="D13" s="135">
        <v>2012</v>
      </c>
      <c r="E13" s="208">
        <f t="shared" si="0"/>
        <v>1.1285641071354093</v>
      </c>
      <c r="F13" s="208">
        <f t="shared" si="1"/>
        <v>0.88608169768774714</v>
      </c>
      <c r="G13" s="129"/>
      <c r="H13" s="134"/>
      <c r="I13" s="27"/>
      <c r="J13" s="25"/>
      <c r="L13" s="23"/>
      <c r="M13" s="23"/>
      <c r="N13" s="23"/>
      <c r="O13" s="23"/>
      <c r="P13" s="23"/>
      <c r="Q13" s="23"/>
      <c r="R13" s="23"/>
      <c r="S13" s="23"/>
      <c r="T13" s="23"/>
      <c r="U13" s="23"/>
      <c r="V13" s="23"/>
      <c r="W13" s="23"/>
      <c r="X13" s="23"/>
      <c r="Y13" s="23"/>
    </row>
    <row r="14" spans="1:25">
      <c r="A14" s="23"/>
      <c r="B14" s="135" t="s">
        <v>215</v>
      </c>
      <c r="C14" s="137">
        <v>96.583333330000002</v>
      </c>
      <c r="D14" s="135">
        <v>2013</v>
      </c>
      <c r="E14" s="208">
        <f t="shared" si="0"/>
        <v>1.1019810181571004</v>
      </c>
      <c r="F14" s="208">
        <f t="shared" si="1"/>
        <v>0.90745664718649288</v>
      </c>
      <c r="G14" s="23"/>
      <c r="H14" s="134"/>
      <c r="J14" s="25"/>
      <c r="L14" s="23"/>
      <c r="M14" s="23"/>
      <c r="N14" s="23"/>
      <c r="O14" s="23"/>
      <c r="P14" s="23"/>
      <c r="Q14" s="23"/>
      <c r="R14" s="23"/>
      <c r="S14" s="23"/>
      <c r="T14" s="23"/>
      <c r="U14" s="23"/>
      <c r="V14" s="23"/>
      <c r="W14" s="23"/>
      <c r="X14" s="23"/>
      <c r="Y14" s="23"/>
    </row>
    <row r="15" spans="1:25">
      <c r="A15" s="23"/>
      <c r="B15" s="135" t="s">
        <v>216</v>
      </c>
      <c r="C15" s="137">
        <v>98.6</v>
      </c>
      <c r="D15" s="135">
        <v>2014</v>
      </c>
      <c r="E15" s="208">
        <f t="shared" si="0"/>
        <v>1.0794421906693714</v>
      </c>
      <c r="F15" s="208">
        <f t="shared" si="1"/>
        <v>0.92640440464893392</v>
      </c>
      <c r="G15" s="129"/>
      <c r="H15" s="134"/>
      <c r="J15" s="23"/>
      <c r="L15" s="23"/>
      <c r="M15" s="23"/>
      <c r="N15" s="23"/>
      <c r="O15" s="23"/>
      <c r="P15" s="23"/>
      <c r="Q15" s="23"/>
      <c r="R15" s="23"/>
      <c r="S15" s="23"/>
      <c r="T15" s="23"/>
      <c r="U15" s="23"/>
      <c r="V15" s="23"/>
      <c r="W15" s="23"/>
      <c r="X15" s="23"/>
      <c r="Y15" s="23"/>
    </row>
    <row r="16" spans="1:25">
      <c r="A16" s="23"/>
      <c r="B16" s="135" t="s">
        <v>217</v>
      </c>
      <c r="C16" s="137">
        <v>99.724999999999994</v>
      </c>
      <c r="D16" s="135">
        <v>2015</v>
      </c>
      <c r="E16" s="208">
        <f t="shared" si="0"/>
        <v>1.0672649786914015</v>
      </c>
      <c r="F16" s="208">
        <f t="shared" si="1"/>
        <v>0.93697443462084118</v>
      </c>
      <c r="G16" s="23"/>
      <c r="H16" s="134"/>
      <c r="J16" s="23"/>
      <c r="L16" s="23"/>
      <c r="M16" s="23"/>
      <c r="N16" s="23"/>
      <c r="O16" s="23"/>
      <c r="P16" s="23"/>
      <c r="Q16" s="23"/>
      <c r="R16" s="23"/>
      <c r="S16" s="23"/>
      <c r="T16" s="23"/>
      <c r="U16" s="23"/>
      <c r="V16" s="23"/>
      <c r="W16" s="23"/>
      <c r="X16" s="23"/>
      <c r="Y16" s="23"/>
    </row>
    <row r="17" spans="1:25">
      <c r="A17" s="23"/>
      <c r="B17" s="135" t="s">
        <v>218</v>
      </c>
      <c r="C17" s="137">
        <v>100.16666669999999</v>
      </c>
      <c r="D17" s="135">
        <v>2016</v>
      </c>
      <c r="E17" s="208">
        <f t="shared" si="0"/>
        <v>1.062559067866037</v>
      </c>
      <c r="F17" s="208">
        <f t="shared" si="1"/>
        <v>0.94112415040447972</v>
      </c>
      <c r="G17" s="129"/>
      <c r="H17" s="134"/>
      <c r="I17" s="25"/>
      <c r="J17" s="23"/>
      <c r="K17" s="23"/>
      <c r="L17" s="23"/>
      <c r="M17" s="23"/>
      <c r="N17" s="23"/>
      <c r="O17" s="23"/>
      <c r="P17" s="23"/>
      <c r="Q17" s="23"/>
      <c r="R17" s="23"/>
      <c r="S17" s="23"/>
      <c r="T17" s="23"/>
      <c r="U17" s="23"/>
      <c r="V17" s="23"/>
      <c r="W17" s="23"/>
      <c r="X17" s="23"/>
      <c r="Y17" s="23"/>
    </row>
    <row r="18" spans="1:25">
      <c r="A18" s="24">
        <v>1</v>
      </c>
      <c r="B18" s="135" t="s">
        <v>219</v>
      </c>
      <c r="C18" s="137">
        <v>101.54166669999999</v>
      </c>
      <c r="D18" s="135">
        <v>2017</v>
      </c>
      <c r="E18" s="208">
        <f t="shared" si="0"/>
        <v>1.048170701338311</v>
      </c>
      <c r="F18" s="208">
        <f t="shared" si="1"/>
        <v>0.95404307592569959</v>
      </c>
      <c r="G18" s="23"/>
      <c r="H18" s="134"/>
      <c r="I18" s="23"/>
      <c r="J18" s="23"/>
      <c r="K18" s="134"/>
      <c r="L18" s="134"/>
      <c r="M18" s="134"/>
      <c r="N18" s="134"/>
      <c r="O18" s="134"/>
      <c r="P18" s="134"/>
      <c r="Q18" s="134"/>
      <c r="R18" s="134"/>
      <c r="S18" s="134"/>
      <c r="T18" s="134"/>
      <c r="U18" s="134"/>
      <c r="V18" s="134"/>
      <c r="W18" s="23"/>
      <c r="X18" s="23"/>
      <c r="Y18" s="23"/>
    </row>
    <row r="19" spans="1:25">
      <c r="A19" s="24">
        <v>2</v>
      </c>
      <c r="B19" s="135" t="s">
        <v>220</v>
      </c>
      <c r="C19" s="137">
        <v>104.2166667</v>
      </c>
      <c r="D19" s="135">
        <v>2018</v>
      </c>
      <c r="E19" s="208">
        <f t="shared" si="0"/>
        <v>1.0212665917091743</v>
      </c>
      <c r="F19" s="208">
        <f t="shared" si="1"/>
        <v>0.97917625830334576</v>
      </c>
      <c r="G19" s="129"/>
      <c r="H19" s="23"/>
      <c r="I19" s="23"/>
      <c r="J19" s="23"/>
      <c r="K19" s="134"/>
      <c r="L19" s="134"/>
    </row>
    <row r="20" spans="1:25">
      <c r="A20" s="24">
        <v>3</v>
      </c>
      <c r="B20" s="179" t="s">
        <v>221</v>
      </c>
      <c r="C20" s="209">
        <v>106.43300000000001</v>
      </c>
      <c r="D20" s="179">
        <v>2019</v>
      </c>
      <c r="E20" s="210">
        <f t="shared" si="0"/>
        <v>1</v>
      </c>
      <c r="F20" s="210">
        <f t="shared" si="1"/>
        <v>1</v>
      </c>
      <c r="G20" s="23"/>
      <c r="H20" s="23"/>
      <c r="I20" s="23"/>
      <c r="J20" s="23"/>
      <c r="K20" s="134"/>
      <c r="L20" s="134"/>
    </row>
    <row r="21" spans="1:25">
      <c r="A21" s="24">
        <v>4</v>
      </c>
      <c r="B21" s="135" t="s">
        <v>222</v>
      </c>
      <c r="C21" s="136"/>
      <c r="D21" s="135">
        <v>2020</v>
      </c>
      <c r="E21" s="207"/>
      <c r="F21" s="207"/>
      <c r="G21" s="129"/>
      <c r="H21" s="23"/>
      <c r="I21" s="23"/>
      <c r="J21" s="23"/>
      <c r="K21" s="134"/>
      <c r="L21" s="134"/>
    </row>
    <row r="22" spans="1:25">
      <c r="A22" s="24">
        <v>5</v>
      </c>
      <c r="B22" s="135" t="s">
        <v>223</v>
      </c>
      <c r="C22" s="136"/>
      <c r="D22" s="135">
        <v>2021</v>
      </c>
      <c r="E22" s="207"/>
      <c r="F22" s="207"/>
      <c r="G22" s="23"/>
      <c r="H22" s="23"/>
      <c r="I22" s="23"/>
      <c r="J22" s="23"/>
      <c r="K22" s="134"/>
      <c r="L22" s="134"/>
    </row>
    <row r="23" spans="1:25">
      <c r="A23" s="24">
        <v>6</v>
      </c>
      <c r="B23" s="135" t="s">
        <v>224</v>
      </c>
      <c r="C23" s="136"/>
      <c r="D23" s="135">
        <v>2022</v>
      </c>
      <c r="E23" s="207"/>
      <c r="F23" s="207"/>
      <c r="G23" s="129"/>
      <c r="H23" s="23"/>
      <c r="I23" s="23"/>
      <c r="J23" s="23"/>
      <c r="K23" s="134"/>
      <c r="L23" s="134"/>
    </row>
    <row r="24" spans="1:25">
      <c r="A24" s="24">
        <v>7</v>
      </c>
      <c r="B24" s="135" t="s">
        <v>225</v>
      </c>
      <c r="C24" s="136"/>
      <c r="D24" s="135">
        <v>2023</v>
      </c>
      <c r="E24" s="207"/>
      <c r="F24" s="207"/>
      <c r="G24" s="23"/>
      <c r="H24" s="23"/>
      <c r="I24" s="23"/>
      <c r="J24" s="23"/>
      <c r="K24" s="134"/>
      <c r="L24" s="134"/>
    </row>
    <row r="25" spans="1:25">
      <c r="A25" s="24">
        <v>8</v>
      </c>
      <c r="B25" s="135" t="s">
        <v>226</v>
      </c>
      <c r="C25" s="136"/>
      <c r="D25" s="135">
        <v>2024</v>
      </c>
      <c r="E25" s="207"/>
      <c r="F25" s="207"/>
      <c r="G25" s="129"/>
      <c r="H25" s="23"/>
      <c r="I25" s="23"/>
      <c r="J25" s="23"/>
      <c r="K25" s="134"/>
      <c r="L25" s="134"/>
    </row>
    <row r="26" spans="1:25">
      <c r="A26" s="24">
        <v>9</v>
      </c>
      <c r="B26" s="135" t="s">
        <v>227</v>
      </c>
      <c r="C26" s="136"/>
      <c r="D26" s="135">
        <v>2025</v>
      </c>
      <c r="E26" s="207"/>
      <c r="F26" s="207"/>
      <c r="G26" s="23"/>
      <c r="H26" s="23"/>
      <c r="I26" s="23"/>
      <c r="J26" s="23"/>
      <c r="K26" s="134"/>
      <c r="L26" s="134"/>
    </row>
    <row r="27" spans="1:25">
      <c r="A27" s="24">
        <v>10</v>
      </c>
      <c r="B27" s="135" t="s">
        <v>228</v>
      </c>
      <c r="C27" s="136"/>
      <c r="D27" s="135">
        <v>2026</v>
      </c>
      <c r="E27" s="207"/>
      <c r="F27" s="207"/>
      <c r="G27" s="129"/>
      <c r="H27" s="23"/>
      <c r="I27" s="23"/>
      <c r="J27" s="23"/>
      <c r="K27" s="23"/>
      <c r="L27" s="134"/>
    </row>
    <row r="28" spans="1:25">
      <c r="A28" s="24">
        <v>11</v>
      </c>
      <c r="B28" s="135" t="s">
        <v>229</v>
      </c>
      <c r="C28" s="136"/>
      <c r="D28" s="135">
        <v>2027</v>
      </c>
      <c r="E28" s="133" t="str">
        <f t="shared" ref="E28:E36" si="2">IFERROR(($C$19/$C28),"")</f>
        <v/>
      </c>
      <c r="F28" s="133" t="str">
        <f t="shared" ref="F28:F69" si="3">IFERROR(($C$19/$C28),"")</f>
        <v/>
      </c>
      <c r="G28" s="23"/>
      <c r="H28" s="23"/>
      <c r="I28" s="134"/>
      <c r="J28" s="134"/>
      <c r="K28" s="143"/>
      <c r="L28" s="134"/>
    </row>
    <row r="29" spans="1:25">
      <c r="A29" s="24">
        <v>12</v>
      </c>
      <c r="B29" s="135" t="s">
        <v>230</v>
      </c>
      <c r="C29" s="136"/>
      <c r="D29" s="135">
        <v>2028</v>
      </c>
      <c r="E29" s="133" t="str">
        <f t="shared" si="2"/>
        <v/>
      </c>
      <c r="F29" s="133" t="str">
        <f t="shared" si="3"/>
        <v/>
      </c>
      <c r="G29" s="129"/>
      <c r="H29" s="23"/>
      <c r="I29" s="145"/>
      <c r="J29" s="134"/>
      <c r="K29" s="146"/>
      <c r="L29" s="147"/>
    </row>
    <row r="30" spans="1:25">
      <c r="A30" s="24">
        <v>13</v>
      </c>
      <c r="B30" s="135" t="s">
        <v>231</v>
      </c>
      <c r="C30" s="136"/>
      <c r="D30" s="135">
        <v>2029</v>
      </c>
      <c r="E30" s="133" t="str">
        <f t="shared" si="2"/>
        <v/>
      </c>
      <c r="F30" s="133" t="str">
        <f t="shared" si="3"/>
        <v/>
      </c>
      <c r="G30" s="23"/>
      <c r="H30" s="23"/>
      <c r="I30" s="145"/>
      <c r="J30" s="134"/>
      <c r="K30" s="146"/>
      <c r="L30" s="147"/>
      <c r="M30" s="134"/>
      <c r="N30" s="33"/>
      <c r="O30" s="147"/>
      <c r="P30" s="147"/>
      <c r="Q30" s="147"/>
      <c r="R30" s="147"/>
      <c r="S30" s="23"/>
      <c r="T30" s="148"/>
      <c r="U30" s="147"/>
      <c r="V30" s="147"/>
      <c r="W30" s="147"/>
      <c r="X30" s="147"/>
      <c r="Y30" s="134"/>
    </row>
    <row r="31" spans="1:25">
      <c r="A31" s="24">
        <v>14</v>
      </c>
      <c r="B31" s="135" t="s">
        <v>232</v>
      </c>
      <c r="C31" s="136"/>
      <c r="D31" s="135">
        <v>2030</v>
      </c>
      <c r="E31" s="133" t="str">
        <f t="shared" si="2"/>
        <v/>
      </c>
      <c r="F31" s="133" t="str">
        <f t="shared" si="3"/>
        <v/>
      </c>
      <c r="G31" s="129"/>
      <c r="H31" s="23"/>
      <c r="I31" s="145"/>
      <c r="J31" s="134"/>
      <c r="K31" s="280"/>
      <c r="L31" s="280"/>
      <c r="M31" s="134"/>
      <c r="N31" s="33"/>
      <c r="O31" s="147"/>
      <c r="P31" s="147"/>
      <c r="Q31" s="147"/>
      <c r="R31" s="147"/>
      <c r="S31" s="23"/>
      <c r="T31" s="148"/>
      <c r="U31" s="147"/>
      <c r="V31" s="147"/>
      <c r="W31" s="147"/>
      <c r="X31" s="147"/>
      <c r="Y31" s="134"/>
    </row>
    <row r="32" spans="1:25">
      <c r="A32" s="24">
        <v>15</v>
      </c>
      <c r="B32" s="135" t="s">
        <v>233</v>
      </c>
      <c r="C32" s="136"/>
      <c r="D32" s="135">
        <v>2031</v>
      </c>
      <c r="E32" s="133" t="str">
        <f t="shared" si="2"/>
        <v/>
      </c>
      <c r="F32" s="133" t="str">
        <f t="shared" si="3"/>
        <v/>
      </c>
      <c r="G32" s="23"/>
      <c r="H32" s="23"/>
      <c r="I32" s="145"/>
      <c r="J32" s="134"/>
      <c r="K32" s="279"/>
      <c r="L32" s="279"/>
      <c r="M32" s="134"/>
      <c r="N32" s="33"/>
      <c r="O32" s="147"/>
      <c r="P32" s="147"/>
      <c r="Q32" s="147"/>
      <c r="R32" s="147"/>
      <c r="S32" s="23"/>
      <c r="T32" s="148"/>
      <c r="U32" s="147"/>
      <c r="V32" s="147"/>
      <c r="W32" s="147"/>
      <c r="X32" s="147"/>
      <c r="Y32" s="134"/>
    </row>
    <row r="33" spans="1:25">
      <c r="A33" s="24">
        <v>16</v>
      </c>
      <c r="B33" s="135" t="s">
        <v>234</v>
      </c>
      <c r="C33" s="136"/>
      <c r="D33" s="135">
        <v>2032</v>
      </c>
      <c r="E33" s="133" t="str">
        <f t="shared" si="2"/>
        <v/>
      </c>
      <c r="F33" s="133" t="str">
        <f t="shared" si="3"/>
        <v/>
      </c>
      <c r="G33" s="129"/>
      <c r="H33" s="23"/>
      <c r="I33" s="145"/>
      <c r="J33" s="134"/>
      <c r="K33" s="279"/>
      <c r="L33" s="279"/>
      <c r="M33" s="134"/>
      <c r="N33" s="33"/>
      <c r="O33" s="147"/>
      <c r="P33" s="147"/>
      <c r="Q33" s="147"/>
      <c r="R33" s="147"/>
      <c r="S33" s="23"/>
      <c r="T33" s="148"/>
      <c r="U33" s="147"/>
      <c r="V33" s="147"/>
      <c r="W33" s="147"/>
      <c r="X33" s="147"/>
      <c r="Y33" s="134"/>
    </row>
    <row r="34" spans="1:25">
      <c r="A34" s="24">
        <v>17</v>
      </c>
      <c r="B34" s="135" t="s">
        <v>235</v>
      </c>
      <c r="C34" s="136"/>
      <c r="D34" s="135">
        <v>2033</v>
      </c>
      <c r="E34" s="133" t="str">
        <f t="shared" si="2"/>
        <v/>
      </c>
      <c r="F34" s="133" t="str">
        <f t="shared" si="3"/>
        <v/>
      </c>
      <c r="G34" s="23"/>
      <c r="H34" s="23"/>
      <c r="I34" s="145"/>
      <c r="J34" s="134"/>
      <c r="K34" s="279"/>
      <c r="L34" s="279"/>
      <c r="M34" s="134"/>
      <c r="N34" s="33"/>
      <c r="O34" s="147"/>
      <c r="P34" s="147"/>
      <c r="Q34" s="147"/>
      <c r="R34" s="147"/>
      <c r="S34" s="23"/>
      <c r="T34" s="148"/>
      <c r="U34" s="147"/>
      <c r="V34" s="147"/>
      <c r="W34" s="147"/>
      <c r="X34" s="147"/>
      <c r="Y34" s="134"/>
    </row>
    <row r="35" spans="1:25">
      <c r="A35" s="24">
        <v>18</v>
      </c>
      <c r="B35" s="135" t="s">
        <v>236</v>
      </c>
      <c r="C35" s="136"/>
      <c r="D35" s="135">
        <v>2034</v>
      </c>
      <c r="E35" s="133" t="str">
        <f t="shared" si="2"/>
        <v/>
      </c>
      <c r="F35" s="133" t="str">
        <f t="shared" si="3"/>
        <v/>
      </c>
      <c r="G35" s="129"/>
      <c r="H35" s="23"/>
      <c r="I35" s="145"/>
      <c r="J35" s="134"/>
      <c r="K35" s="149"/>
      <c r="L35" s="147"/>
      <c r="M35" s="134"/>
      <c r="N35" s="33"/>
      <c r="O35" s="147"/>
      <c r="P35" s="147"/>
      <c r="Q35" s="147"/>
      <c r="R35" s="147"/>
      <c r="S35" s="150"/>
      <c r="T35" s="148"/>
      <c r="U35" s="147"/>
      <c r="V35" s="147"/>
      <c r="W35" s="147"/>
      <c r="X35" s="147"/>
      <c r="Y35" s="134"/>
    </row>
    <row r="36" spans="1:25">
      <c r="A36" s="24">
        <v>19</v>
      </c>
      <c r="B36" s="135" t="s">
        <v>237</v>
      </c>
      <c r="C36" s="136"/>
      <c r="D36" s="135">
        <v>2035</v>
      </c>
      <c r="E36" s="133" t="str">
        <f t="shared" si="2"/>
        <v/>
      </c>
      <c r="F36" s="133" t="str">
        <f t="shared" si="3"/>
        <v/>
      </c>
      <c r="G36" s="23"/>
      <c r="H36" s="23"/>
      <c r="I36" s="145"/>
      <c r="J36" s="134"/>
      <c r="K36" s="151"/>
      <c r="L36" s="147"/>
      <c r="M36" s="134"/>
      <c r="N36" s="33"/>
      <c r="O36" s="147"/>
      <c r="P36" s="147"/>
      <c r="Q36" s="147"/>
      <c r="R36" s="147"/>
      <c r="S36" s="150"/>
      <c r="T36" s="148"/>
      <c r="U36" s="147"/>
      <c r="V36" s="147"/>
      <c r="W36" s="147"/>
      <c r="X36" s="147"/>
      <c r="Y36" s="134"/>
    </row>
    <row r="37" spans="1:25">
      <c r="A37" s="24">
        <v>20</v>
      </c>
      <c r="B37" s="135" t="s">
        <v>238</v>
      </c>
      <c r="C37" s="136"/>
      <c r="D37" s="135">
        <v>2036</v>
      </c>
      <c r="E37" s="133" t="str">
        <f t="shared" ref="E37:E68" si="4">IFERROR(($C$19/$C37),"")</f>
        <v/>
      </c>
      <c r="F37" s="133" t="str">
        <f t="shared" si="3"/>
        <v/>
      </c>
      <c r="G37" s="129"/>
      <c r="H37" s="23"/>
      <c r="I37" s="145"/>
      <c r="J37" s="134"/>
      <c r="K37" s="281"/>
      <c r="L37" s="281"/>
      <c r="M37" s="134"/>
      <c r="N37" s="33"/>
      <c r="O37" s="147"/>
      <c r="P37" s="147"/>
      <c r="Q37" s="147"/>
      <c r="R37" s="147"/>
      <c r="S37" s="150"/>
      <c r="T37" s="148"/>
      <c r="U37" s="147"/>
      <c r="V37" s="147"/>
      <c r="W37" s="147"/>
      <c r="X37" s="147"/>
      <c r="Y37" s="134"/>
    </row>
    <row r="38" spans="1:25">
      <c r="A38" s="24">
        <v>21</v>
      </c>
      <c r="B38" s="135" t="s">
        <v>239</v>
      </c>
      <c r="C38" s="136"/>
      <c r="D38" s="135">
        <v>2037</v>
      </c>
      <c r="E38" s="133" t="str">
        <f t="shared" si="4"/>
        <v/>
      </c>
      <c r="F38" s="133" t="str">
        <f t="shared" si="3"/>
        <v/>
      </c>
      <c r="G38" s="23"/>
      <c r="H38" s="23"/>
      <c r="I38" s="145"/>
      <c r="J38" s="134"/>
      <c r="K38" s="151"/>
      <c r="L38" s="147"/>
      <c r="M38" s="134"/>
      <c r="N38" s="33"/>
      <c r="O38" s="147"/>
      <c r="P38" s="147"/>
      <c r="Q38" s="147"/>
      <c r="R38" s="147"/>
      <c r="S38" s="150"/>
      <c r="T38" s="148"/>
      <c r="U38" s="147"/>
      <c r="V38" s="147"/>
      <c r="W38" s="147"/>
      <c r="X38" s="147"/>
      <c r="Y38" s="134"/>
    </row>
    <row r="39" spans="1:25">
      <c r="A39" s="24">
        <v>22</v>
      </c>
      <c r="B39" s="135" t="s">
        <v>240</v>
      </c>
      <c r="C39" s="136"/>
      <c r="D39" s="135">
        <v>2038</v>
      </c>
      <c r="E39" s="133" t="str">
        <f t="shared" si="4"/>
        <v/>
      </c>
      <c r="F39" s="133" t="str">
        <f t="shared" si="3"/>
        <v/>
      </c>
      <c r="G39" s="129"/>
      <c r="H39" s="23"/>
      <c r="I39" s="145"/>
      <c r="J39" s="134"/>
      <c r="K39" s="279"/>
      <c r="L39" s="279"/>
      <c r="M39" s="134"/>
      <c r="N39" s="33"/>
      <c r="O39" s="147"/>
      <c r="P39" s="147"/>
      <c r="Q39" s="147"/>
      <c r="R39" s="147"/>
      <c r="S39" s="150"/>
      <c r="T39" s="148"/>
      <c r="U39" s="147"/>
      <c r="V39" s="147"/>
      <c r="W39" s="147"/>
      <c r="X39" s="147"/>
      <c r="Y39" s="134"/>
    </row>
    <row r="40" spans="1:25">
      <c r="A40" s="24">
        <v>23</v>
      </c>
      <c r="B40" s="135" t="s">
        <v>241</v>
      </c>
      <c r="C40" s="136"/>
      <c r="D40" s="135">
        <v>2039</v>
      </c>
      <c r="E40" s="133" t="str">
        <f t="shared" si="4"/>
        <v/>
      </c>
      <c r="F40" s="133" t="str">
        <f t="shared" si="3"/>
        <v/>
      </c>
      <c r="G40" s="23"/>
      <c r="H40" s="23"/>
      <c r="I40" s="145"/>
      <c r="J40" s="134"/>
      <c r="K40" s="151"/>
      <c r="L40" s="147"/>
      <c r="M40" s="134"/>
      <c r="N40" s="33"/>
      <c r="O40" s="147"/>
      <c r="P40" s="147"/>
      <c r="Q40" s="147"/>
      <c r="R40" s="147"/>
      <c r="S40" s="150"/>
      <c r="T40" s="148"/>
      <c r="U40" s="147"/>
      <c r="V40" s="147"/>
      <c r="W40" s="147"/>
      <c r="X40" s="147"/>
      <c r="Y40" s="134"/>
    </row>
    <row r="41" spans="1:25">
      <c r="A41" s="24">
        <v>24</v>
      </c>
      <c r="B41" s="135" t="s">
        <v>242</v>
      </c>
      <c r="C41" s="136"/>
      <c r="D41" s="135">
        <v>2040</v>
      </c>
      <c r="E41" s="133" t="str">
        <f t="shared" si="4"/>
        <v/>
      </c>
      <c r="F41" s="133" t="str">
        <f t="shared" si="3"/>
        <v/>
      </c>
      <c r="G41" s="129"/>
      <c r="H41" s="23"/>
      <c r="I41" s="145"/>
      <c r="J41" s="134"/>
      <c r="K41" s="149"/>
      <c r="L41" s="147"/>
      <c r="M41" s="134"/>
      <c r="N41" s="33"/>
      <c r="O41" s="147"/>
      <c r="P41" s="147"/>
      <c r="Q41" s="147"/>
      <c r="R41" s="147"/>
      <c r="S41" s="150"/>
      <c r="T41" s="148"/>
      <c r="U41" s="147"/>
      <c r="V41" s="147"/>
      <c r="W41" s="147"/>
      <c r="X41" s="147"/>
      <c r="Y41" s="134"/>
    </row>
    <row r="42" spans="1:25">
      <c r="A42" s="24">
        <v>25</v>
      </c>
      <c r="B42" s="135" t="s">
        <v>243</v>
      </c>
      <c r="C42" s="136"/>
      <c r="D42" s="135">
        <v>2041</v>
      </c>
      <c r="E42" s="133" t="str">
        <f t="shared" si="4"/>
        <v/>
      </c>
      <c r="F42" s="133" t="str">
        <f t="shared" si="3"/>
        <v/>
      </c>
      <c r="G42" s="23"/>
      <c r="H42" s="23"/>
      <c r="I42" s="145"/>
      <c r="J42" s="134"/>
      <c r="K42" s="149"/>
      <c r="L42" s="147"/>
      <c r="M42" s="134"/>
      <c r="N42" s="33"/>
      <c r="O42" s="147"/>
      <c r="P42" s="147"/>
      <c r="Q42" s="147"/>
      <c r="R42" s="147"/>
      <c r="S42" s="150"/>
      <c r="T42" s="148"/>
      <c r="U42" s="147"/>
      <c r="V42" s="147"/>
      <c r="W42" s="147"/>
      <c r="X42" s="147"/>
      <c r="Y42" s="134"/>
    </row>
    <row r="43" spans="1:25">
      <c r="A43" s="24">
        <v>26</v>
      </c>
      <c r="B43" s="135" t="s">
        <v>244</v>
      </c>
      <c r="C43" s="136"/>
      <c r="D43" s="135">
        <v>2042</v>
      </c>
      <c r="E43" s="133" t="str">
        <f t="shared" si="4"/>
        <v/>
      </c>
      <c r="F43" s="133" t="str">
        <f t="shared" si="3"/>
        <v/>
      </c>
      <c r="G43" s="129"/>
      <c r="H43" s="23"/>
      <c r="I43" s="145"/>
      <c r="J43" s="134"/>
      <c r="K43" s="151"/>
      <c r="L43" s="147"/>
      <c r="M43" s="134"/>
      <c r="N43" s="33"/>
      <c r="O43" s="147"/>
      <c r="P43" s="147"/>
      <c r="Q43" s="147"/>
      <c r="R43" s="147"/>
      <c r="S43" s="150"/>
      <c r="T43" s="148"/>
      <c r="U43" s="147"/>
      <c r="V43" s="147"/>
      <c r="W43" s="147"/>
      <c r="X43" s="147"/>
      <c r="Y43" s="134"/>
    </row>
    <row r="44" spans="1:25">
      <c r="A44" s="24">
        <v>27</v>
      </c>
      <c r="B44" s="135" t="s">
        <v>245</v>
      </c>
      <c r="C44" s="136"/>
      <c r="D44" s="135">
        <v>2043</v>
      </c>
      <c r="E44" s="133" t="str">
        <f t="shared" si="4"/>
        <v/>
      </c>
      <c r="F44" s="133" t="str">
        <f t="shared" si="3"/>
        <v/>
      </c>
      <c r="G44" s="23"/>
      <c r="H44" s="23"/>
      <c r="I44" s="145"/>
      <c r="J44" s="134"/>
      <c r="K44" s="149"/>
      <c r="L44" s="147"/>
      <c r="M44" s="134"/>
      <c r="N44" s="33"/>
      <c r="O44" s="147"/>
      <c r="P44" s="147"/>
      <c r="Q44" s="147"/>
      <c r="R44" s="147"/>
      <c r="S44" s="150"/>
      <c r="T44" s="148"/>
      <c r="U44" s="147"/>
      <c r="V44" s="147"/>
      <c r="W44" s="147"/>
      <c r="X44" s="147"/>
      <c r="Y44" s="134"/>
    </row>
    <row r="45" spans="1:25">
      <c r="A45" s="24">
        <v>28</v>
      </c>
      <c r="B45" s="135" t="s">
        <v>246</v>
      </c>
      <c r="C45" s="136"/>
      <c r="D45" s="135">
        <v>2044</v>
      </c>
      <c r="E45" s="133" t="str">
        <f t="shared" si="4"/>
        <v/>
      </c>
      <c r="F45" s="133" t="str">
        <f t="shared" si="3"/>
        <v/>
      </c>
      <c r="G45" s="129"/>
      <c r="H45" s="23"/>
      <c r="I45" s="145"/>
      <c r="J45" s="134"/>
      <c r="K45" s="149"/>
      <c r="L45" s="147"/>
      <c r="M45" s="134"/>
      <c r="N45" s="33"/>
      <c r="O45" s="147"/>
      <c r="P45" s="147"/>
      <c r="Q45" s="147"/>
      <c r="R45" s="147"/>
      <c r="S45" s="150"/>
      <c r="T45" s="148"/>
      <c r="U45" s="147"/>
      <c r="V45" s="147"/>
      <c r="W45" s="147"/>
      <c r="X45" s="147"/>
      <c r="Y45" s="134"/>
    </row>
    <row r="46" spans="1:25">
      <c r="A46" s="24">
        <v>29</v>
      </c>
      <c r="B46" s="135" t="s">
        <v>247</v>
      </c>
      <c r="C46" s="136"/>
      <c r="D46" s="135">
        <v>2045</v>
      </c>
      <c r="E46" s="133" t="str">
        <f t="shared" si="4"/>
        <v/>
      </c>
      <c r="F46" s="133" t="str">
        <f t="shared" si="3"/>
        <v/>
      </c>
      <c r="G46" s="23"/>
      <c r="H46" s="23"/>
      <c r="I46" s="145"/>
      <c r="J46" s="134"/>
      <c r="K46" s="151"/>
      <c r="L46" s="147"/>
      <c r="M46" s="134"/>
      <c r="N46" s="33"/>
      <c r="O46" s="147"/>
      <c r="P46" s="147"/>
      <c r="Q46" s="147"/>
      <c r="R46" s="147"/>
      <c r="S46" s="150"/>
      <c r="T46" s="148"/>
      <c r="U46" s="147"/>
      <c r="V46" s="147"/>
      <c r="W46" s="147"/>
      <c r="X46" s="147"/>
      <c r="Y46" s="134"/>
    </row>
    <row r="47" spans="1:25">
      <c r="A47" s="24">
        <v>30</v>
      </c>
      <c r="B47" s="135" t="s">
        <v>248</v>
      </c>
      <c r="C47" s="136"/>
      <c r="D47" s="135">
        <v>2046</v>
      </c>
      <c r="E47" s="133" t="str">
        <f t="shared" si="4"/>
        <v/>
      </c>
      <c r="F47" s="133" t="str">
        <f t="shared" si="3"/>
        <v/>
      </c>
      <c r="G47" s="129"/>
      <c r="H47" s="23"/>
      <c r="I47" s="145"/>
      <c r="J47" s="134"/>
      <c r="K47" s="149"/>
      <c r="L47" s="147"/>
      <c r="M47" s="134"/>
      <c r="N47" s="33"/>
      <c r="O47" s="147"/>
      <c r="P47" s="147"/>
      <c r="Q47" s="147"/>
      <c r="R47" s="147"/>
      <c r="S47" s="150"/>
      <c r="T47" s="148"/>
      <c r="U47" s="147"/>
      <c r="V47" s="147"/>
      <c r="W47" s="147"/>
      <c r="X47" s="147"/>
      <c r="Y47" s="134"/>
    </row>
    <row r="48" spans="1:25">
      <c r="A48" s="24">
        <v>31</v>
      </c>
      <c r="B48" s="135" t="s">
        <v>249</v>
      </c>
      <c r="C48" s="136"/>
      <c r="D48" s="135">
        <v>2047</v>
      </c>
      <c r="E48" s="133" t="str">
        <f t="shared" si="4"/>
        <v/>
      </c>
      <c r="F48" s="133" t="str">
        <f t="shared" si="3"/>
        <v/>
      </c>
      <c r="G48" s="23"/>
      <c r="H48" s="23"/>
      <c r="I48" s="145"/>
      <c r="J48" s="134"/>
      <c r="K48" s="151"/>
      <c r="L48" s="147"/>
      <c r="M48" s="134"/>
      <c r="N48" s="33"/>
      <c r="O48" s="147"/>
      <c r="P48" s="147"/>
      <c r="Q48" s="147"/>
      <c r="R48" s="147"/>
      <c r="S48" s="150"/>
      <c r="T48" s="148"/>
      <c r="U48" s="147"/>
      <c r="V48" s="147"/>
      <c r="W48" s="147"/>
      <c r="X48" s="147"/>
      <c r="Y48" s="134"/>
    </row>
    <row r="49" spans="1:25">
      <c r="A49" s="24">
        <v>32</v>
      </c>
      <c r="B49" s="135" t="s">
        <v>250</v>
      </c>
      <c r="C49" s="136"/>
      <c r="D49" s="135">
        <v>2048</v>
      </c>
      <c r="E49" s="133" t="str">
        <f t="shared" si="4"/>
        <v/>
      </c>
      <c r="F49" s="133" t="str">
        <f t="shared" si="3"/>
        <v/>
      </c>
      <c r="G49" s="129"/>
      <c r="H49" s="23"/>
      <c r="I49" s="145"/>
      <c r="J49" s="134"/>
      <c r="K49" s="149"/>
      <c r="L49" s="147"/>
      <c r="M49" s="134"/>
      <c r="N49" s="33"/>
      <c r="O49" s="147"/>
      <c r="P49" s="147"/>
      <c r="Q49" s="147"/>
      <c r="R49" s="147"/>
      <c r="S49" s="150"/>
      <c r="T49" s="148"/>
      <c r="U49" s="147"/>
      <c r="V49" s="147"/>
      <c r="W49" s="147"/>
      <c r="X49" s="147"/>
      <c r="Y49" s="134"/>
    </row>
    <row r="50" spans="1:25">
      <c r="A50" s="24">
        <v>33</v>
      </c>
      <c r="B50" s="135" t="s">
        <v>251</v>
      </c>
      <c r="C50" s="136"/>
      <c r="D50" s="135">
        <v>2049</v>
      </c>
      <c r="E50" s="133" t="str">
        <f t="shared" si="4"/>
        <v/>
      </c>
      <c r="F50" s="133" t="str">
        <f t="shared" si="3"/>
        <v/>
      </c>
      <c r="G50" s="23"/>
      <c r="H50" s="23"/>
      <c r="I50" s="145"/>
      <c r="J50" s="134"/>
      <c r="K50" s="149"/>
      <c r="L50" s="147"/>
      <c r="M50" s="134"/>
      <c r="N50" s="33"/>
      <c r="O50" s="147"/>
      <c r="P50" s="147"/>
      <c r="Q50" s="147"/>
      <c r="R50" s="147"/>
      <c r="S50" s="150"/>
      <c r="T50" s="148"/>
      <c r="U50" s="147"/>
      <c r="V50" s="147"/>
      <c r="W50" s="147"/>
      <c r="X50" s="147"/>
      <c r="Y50" s="134"/>
    </row>
    <row r="51" spans="1:25">
      <c r="A51" s="24">
        <v>34</v>
      </c>
      <c r="B51" s="135" t="s">
        <v>252</v>
      </c>
      <c r="C51" s="136"/>
      <c r="D51" s="135">
        <v>2050</v>
      </c>
      <c r="E51" s="133" t="str">
        <f t="shared" si="4"/>
        <v/>
      </c>
      <c r="F51" s="133" t="str">
        <f t="shared" si="3"/>
        <v/>
      </c>
      <c r="G51" s="129"/>
      <c r="H51" s="23"/>
      <c r="I51" s="145"/>
      <c r="J51" s="134"/>
      <c r="K51" s="152"/>
      <c r="L51" s="147"/>
      <c r="M51" s="134"/>
      <c r="N51" s="33"/>
      <c r="O51" s="147"/>
      <c r="P51" s="147"/>
      <c r="Q51" s="147"/>
      <c r="R51" s="147"/>
      <c r="S51" s="150"/>
      <c r="T51" s="148"/>
      <c r="U51" s="147"/>
      <c r="V51" s="147"/>
      <c r="W51" s="147"/>
      <c r="X51" s="147"/>
      <c r="Y51" s="134"/>
    </row>
    <row r="52" spans="1:25">
      <c r="A52" s="24">
        <v>35</v>
      </c>
      <c r="B52" s="135" t="s">
        <v>253</v>
      </c>
      <c r="C52" s="136"/>
      <c r="D52" s="135">
        <v>2051</v>
      </c>
      <c r="E52" s="133" t="str">
        <f t="shared" si="4"/>
        <v/>
      </c>
      <c r="F52" s="133" t="str">
        <f t="shared" si="3"/>
        <v/>
      </c>
      <c r="G52" s="23"/>
      <c r="H52" s="23"/>
      <c r="I52" s="145"/>
      <c r="J52" s="134"/>
      <c r="K52" s="149"/>
      <c r="L52" s="147"/>
      <c r="M52" s="134"/>
      <c r="N52" s="33"/>
      <c r="O52" s="147"/>
      <c r="P52" s="147"/>
      <c r="Q52" s="147"/>
      <c r="R52" s="147"/>
      <c r="S52" s="150"/>
      <c r="T52" s="148"/>
      <c r="U52" s="147"/>
      <c r="V52" s="147"/>
      <c r="W52" s="147"/>
      <c r="X52" s="147"/>
      <c r="Y52" s="134"/>
    </row>
    <row r="53" spans="1:25">
      <c r="A53" s="24">
        <v>36</v>
      </c>
      <c r="B53" s="135" t="s">
        <v>254</v>
      </c>
      <c r="C53" s="136"/>
      <c r="D53" s="135">
        <v>2052</v>
      </c>
      <c r="E53" s="133" t="str">
        <f t="shared" si="4"/>
        <v/>
      </c>
      <c r="F53" s="133" t="str">
        <f t="shared" si="3"/>
        <v/>
      </c>
      <c r="G53" s="129"/>
      <c r="H53" s="23"/>
      <c r="I53" s="145"/>
      <c r="J53" s="134"/>
      <c r="K53" s="146"/>
      <c r="L53" s="147"/>
      <c r="M53" s="134"/>
      <c r="N53" s="33"/>
      <c r="O53" s="147"/>
      <c r="P53" s="147"/>
      <c r="Q53" s="147"/>
      <c r="R53" s="147"/>
      <c r="S53" s="150"/>
      <c r="T53" s="148"/>
      <c r="U53" s="147"/>
      <c r="V53" s="147"/>
      <c r="W53" s="147"/>
      <c r="X53" s="147"/>
      <c r="Y53" s="134"/>
    </row>
    <row r="54" spans="1:25">
      <c r="A54" s="24">
        <v>37</v>
      </c>
      <c r="B54" s="135" t="s">
        <v>255</v>
      </c>
      <c r="C54" s="136"/>
      <c r="D54" s="135">
        <v>2053</v>
      </c>
      <c r="E54" s="133" t="str">
        <f t="shared" si="4"/>
        <v/>
      </c>
      <c r="F54" s="133" t="str">
        <f t="shared" si="3"/>
        <v/>
      </c>
      <c r="G54" s="23"/>
      <c r="H54" s="23"/>
      <c r="I54" s="145"/>
      <c r="J54" s="134"/>
      <c r="K54" s="146"/>
      <c r="L54" s="147"/>
      <c r="M54" s="134"/>
      <c r="N54" s="33"/>
      <c r="O54" s="147"/>
      <c r="P54" s="147"/>
      <c r="Q54" s="147"/>
      <c r="R54" s="147"/>
      <c r="S54" s="150"/>
      <c r="T54" s="148"/>
      <c r="U54" s="147"/>
      <c r="V54" s="147"/>
      <c r="W54" s="147"/>
      <c r="X54" s="147"/>
      <c r="Y54" s="134"/>
    </row>
    <row r="55" spans="1:25">
      <c r="A55" s="24">
        <v>38</v>
      </c>
      <c r="B55" s="135" t="s">
        <v>256</v>
      </c>
      <c r="C55" s="136"/>
      <c r="D55" s="135">
        <v>2054</v>
      </c>
      <c r="E55" s="133" t="str">
        <f t="shared" si="4"/>
        <v/>
      </c>
      <c r="F55" s="133" t="str">
        <f t="shared" si="3"/>
        <v/>
      </c>
      <c r="G55" s="129"/>
      <c r="H55" s="23"/>
      <c r="I55" s="145"/>
      <c r="J55" s="134"/>
      <c r="K55" s="146"/>
      <c r="L55" s="147"/>
      <c r="M55" s="134"/>
      <c r="N55" s="33"/>
      <c r="O55" s="147"/>
      <c r="P55" s="147"/>
      <c r="Q55" s="147"/>
      <c r="R55" s="147"/>
      <c r="S55" s="150"/>
      <c r="T55" s="148"/>
      <c r="U55" s="147"/>
      <c r="V55" s="147"/>
      <c r="W55" s="147"/>
      <c r="X55" s="147"/>
      <c r="Y55" s="134"/>
    </row>
    <row r="56" spans="1:25">
      <c r="A56" s="24">
        <v>39</v>
      </c>
      <c r="B56" s="135" t="s">
        <v>257</v>
      </c>
      <c r="C56" s="136"/>
      <c r="D56" s="135">
        <v>2055</v>
      </c>
      <c r="E56" s="133" t="str">
        <f t="shared" si="4"/>
        <v/>
      </c>
      <c r="F56" s="133" t="str">
        <f t="shared" si="3"/>
        <v/>
      </c>
      <c r="G56" s="23"/>
      <c r="H56" s="23"/>
      <c r="I56" s="145"/>
      <c r="J56" s="134"/>
      <c r="K56" s="146"/>
      <c r="L56" s="147"/>
      <c r="M56" s="134"/>
      <c r="N56" s="33"/>
      <c r="O56" s="147"/>
      <c r="P56" s="147"/>
      <c r="Q56" s="147"/>
      <c r="R56" s="147"/>
      <c r="S56" s="150"/>
      <c r="T56" s="148"/>
      <c r="U56" s="147"/>
      <c r="V56" s="147"/>
      <c r="W56" s="147"/>
      <c r="X56" s="147"/>
      <c r="Y56" s="134"/>
    </row>
    <row r="57" spans="1:25">
      <c r="A57" s="24">
        <v>40</v>
      </c>
      <c r="B57" s="135" t="s">
        <v>258</v>
      </c>
      <c r="C57" s="136"/>
      <c r="D57" s="135">
        <v>2056</v>
      </c>
      <c r="E57" s="133" t="str">
        <f t="shared" si="4"/>
        <v/>
      </c>
      <c r="F57" s="133" t="str">
        <f t="shared" si="3"/>
        <v/>
      </c>
      <c r="G57" s="129"/>
      <c r="H57" s="23"/>
      <c r="I57" s="145"/>
      <c r="J57" s="134"/>
      <c r="K57" s="146"/>
      <c r="L57" s="147"/>
      <c r="M57" s="134"/>
      <c r="N57" s="33"/>
      <c r="O57" s="147"/>
      <c r="P57" s="147"/>
      <c r="Q57" s="147"/>
      <c r="R57" s="147"/>
      <c r="S57" s="150"/>
      <c r="T57" s="148"/>
      <c r="U57" s="147"/>
      <c r="V57" s="147"/>
      <c r="W57" s="147"/>
      <c r="X57" s="147"/>
      <c r="Y57" s="134"/>
    </row>
    <row r="58" spans="1:25">
      <c r="A58" s="24">
        <v>41</v>
      </c>
      <c r="B58" s="135" t="s">
        <v>259</v>
      </c>
      <c r="C58" s="136"/>
      <c r="D58" s="135">
        <v>2057</v>
      </c>
      <c r="E58" s="133" t="str">
        <f t="shared" si="4"/>
        <v/>
      </c>
      <c r="F58" s="133" t="str">
        <f t="shared" si="3"/>
        <v/>
      </c>
      <c r="G58" s="23"/>
      <c r="H58" s="23"/>
      <c r="I58" s="145"/>
      <c r="J58" s="134"/>
      <c r="K58" s="146"/>
      <c r="L58" s="147"/>
      <c r="M58" s="134"/>
      <c r="N58" s="33"/>
      <c r="O58" s="147"/>
      <c r="P58" s="147"/>
      <c r="Q58" s="147"/>
      <c r="R58" s="147"/>
      <c r="S58" s="150"/>
      <c r="T58" s="148"/>
      <c r="U58" s="147"/>
      <c r="V58" s="147"/>
      <c r="W58" s="147"/>
      <c r="X58" s="147"/>
      <c r="Y58" s="134"/>
    </row>
    <row r="59" spans="1:25">
      <c r="A59" s="24">
        <v>42</v>
      </c>
      <c r="B59" s="135" t="str">
        <f t="shared" ref="B59:B74" si="5">(LEFT(B58,4)+1)&amp;"/"&amp;(RIGHT(B58,2)+1)</f>
        <v>2057/58</v>
      </c>
      <c r="C59" s="136"/>
      <c r="D59" s="135">
        <v>2058</v>
      </c>
      <c r="E59" s="133" t="str">
        <f t="shared" si="4"/>
        <v/>
      </c>
      <c r="F59" s="133" t="str">
        <f t="shared" si="3"/>
        <v/>
      </c>
      <c r="G59" s="129"/>
      <c r="H59" s="23"/>
      <c r="I59" s="145"/>
      <c r="J59" s="134"/>
      <c r="K59" s="146"/>
      <c r="L59" s="147"/>
      <c r="M59" s="134"/>
      <c r="N59" s="33"/>
      <c r="O59" s="147"/>
      <c r="P59" s="147"/>
      <c r="Q59" s="147"/>
      <c r="R59" s="147"/>
      <c r="S59" s="150"/>
      <c r="T59" s="148"/>
      <c r="U59" s="147"/>
      <c r="V59" s="147"/>
      <c r="W59" s="147"/>
      <c r="X59" s="147"/>
      <c r="Y59" s="134"/>
    </row>
    <row r="60" spans="1:25">
      <c r="A60" s="24">
        <v>43</v>
      </c>
      <c r="B60" s="135" t="str">
        <f t="shared" si="5"/>
        <v>2058/59</v>
      </c>
      <c r="C60" s="136"/>
      <c r="D60" s="135">
        <v>2059</v>
      </c>
      <c r="E60" s="133" t="str">
        <f t="shared" si="4"/>
        <v/>
      </c>
      <c r="F60" s="133" t="str">
        <f t="shared" si="3"/>
        <v/>
      </c>
      <c r="G60" s="23"/>
      <c r="H60" s="134"/>
      <c r="I60" s="33"/>
      <c r="J60" s="147"/>
      <c r="K60" s="147"/>
      <c r="L60" s="147"/>
      <c r="M60" s="147"/>
      <c r="N60" s="150"/>
      <c r="O60" s="148"/>
      <c r="P60" s="147"/>
      <c r="Q60" s="147"/>
      <c r="R60" s="147"/>
      <c r="S60" s="147"/>
      <c r="T60" s="134"/>
      <c r="U60" s="148"/>
      <c r="V60" s="148"/>
      <c r="W60" s="141"/>
      <c r="X60" s="141"/>
      <c r="Y60" s="141"/>
    </row>
    <row r="61" spans="1:25">
      <c r="A61" s="24">
        <v>44</v>
      </c>
      <c r="B61" s="135" t="str">
        <f t="shared" si="5"/>
        <v>2059/60</v>
      </c>
      <c r="C61" s="136"/>
      <c r="D61" s="135">
        <v>2060</v>
      </c>
      <c r="E61" s="133" t="str">
        <f t="shared" si="4"/>
        <v/>
      </c>
      <c r="F61" s="133" t="str">
        <f t="shared" si="3"/>
        <v/>
      </c>
      <c r="G61" s="129"/>
      <c r="H61" s="134"/>
      <c r="I61" s="33"/>
      <c r="J61" s="147"/>
      <c r="K61" s="147"/>
      <c r="L61" s="147"/>
      <c r="M61" s="147"/>
      <c r="N61" s="150"/>
      <c r="O61" s="148"/>
      <c r="P61" s="147"/>
      <c r="Q61" s="147"/>
      <c r="R61" s="147"/>
      <c r="S61" s="147"/>
      <c r="T61" s="134"/>
      <c r="U61" s="148"/>
      <c r="V61" s="148"/>
      <c r="W61" s="141"/>
      <c r="X61" s="141"/>
      <c r="Y61" s="141"/>
    </row>
    <row r="62" spans="1:25">
      <c r="A62" s="24">
        <v>45</v>
      </c>
      <c r="B62" s="135" t="str">
        <f t="shared" si="5"/>
        <v>2060/61</v>
      </c>
      <c r="C62" s="136"/>
      <c r="D62" s="135">
        <v>2061</v>
      </c>
      <c r="E62" s="133" t="str">
        <f t="shared" si="4"/>
        <v/>
      </c>
      <c r="F62" s="133" t="str">
        <f t="shared" si="3"/>
        <v/>
      </c>
      <c r="G62" s="23"/>
      <c r="H62" s="134"/>
      <c r="I62" s="33"/>
      <c r="J62" s="147"/>
      <c r="K62" s="147"/>
      <c r="L62" s="147"/>
      <c r="M62" s="147"/>
      <c r="N62" s="150"/>
      <c r="O62" s="148"/>
      <c r="P62" s="147"/>
      <c r="Q62" s="147"/>
      <c r="R62" s="147"/>
      <c r="S62" s="147"/>
      <c r="T62" s="134"/>
      <c r="U62" s="148"/>
      <c r="V62" s="148"/>
      <c r="W62" s="141"/>
      <c r="X62" s="141"/>
      <c r="Y62" s="141"/>
    </row>
    <row r="63" spans="1:25">
      <c r="A63" s="24">
        <v>46</v>
      </c>
      <c r="B63" s="135" t="str">
        <f t="shared" si="5"/>
        <v>2061/62</v>
      </c>
      <c r="C63" s="136"/>
      <c r="D63" s="135">
        <v>2062</v>
      </c>
      <c r="E63" s="133" t="str">
        <f t="shared" si="4"/>
        <v/>
      </c>
      <c r="F63" s="133" t="str">
        <f t="shared" si="3"/>
        <v/>
      </c>
      <c r="G63" s="129"/>
      <c r="H63" s="134"/>
      <c r="I63" s="33"/>
      <c r="J63" s="147"/>
      <c r="K63" s="147"/>
      <c r="L63" s="147"/>
      <c r="M63" s="147"/>
      <c r="N63" s="150"/>
      <c r="O63" s="148"/>
      <c r="P63" s="147"/>
      <c r="Q63" s="147"/>
      <c r="R63" s="147"/>
      <c r="S63" s="147"/>
      <c r="T63" s="134"/>
      <c r="U63" s="148"/>
      <c r="V63" s="148"/>
      <c r="W63" s="141"/>
      <c r="X63" s="141"/>
      <c r="Y63" s="141"/>
    </row>
    <row r="64" spans="1:25">
      <c r="A64" s="24">
        <v>47</v>
      </c>
      <c r="B64" s="135" t="str">
        <f t="shared" si="5"/>
        <v>2062/63</v>
      </c>
      <c r="C64" s="136"/>
      <c r="D64" s="135">
        <v>2063</v>
      </c>
      <c r="E64" s="133" t="str">
        <f t="shared" si="4"/>
        <v/>
      </c>
      <c r="F64" s="133" t="str">
        <f t="shared" si="3"/>
        <v/>
      </c>
      <c r="G64" s="23"/>
      <c r="H64" s="134"/>
      <c r="I64" s="33"/>
      <c r="J64" s="147"/>
      <c r="K64" s="147"/>
      <c r="L64" s="147"/>
      <c r="M64" s="147"/>
      <c r="N64" s="150"/>
      <c r="O64" s="148"/>
      <c r="P64" s="147"/>
      <c r="Q64" s="147"/>
      <c r="R64" s="147"/>
      <c r="S64" s="147"/>
      <c r="T64" s="134"/>
      <c r="U64" s="148"/>
      <c r="V64" s="148"/>
      <c r="W64" s="141"/>
      <c r="X64" s="141"/>
      <c r="Y64" s="141"/>
    </row>
    <row r="65" spans="1:25">
      <c r="A65" s="24">
        <v>48</v>
      </c>
      <c r="B65" s="135" t="str">
        <f t="shared" si="5"/>
        <v>2063/64</v>
      </c>
      <c r="C65" s="136"/>
      <c r="D65" s="135">
        <v>2064</v>
      </c>
      <c r="E65" s="133" t="str">
        <f t="shared" si="4"/>
        <v/>
      </c>
      <c r="F65" s="133" t="str">
        <f t="shared" si="3"/>
        <v/>
      </c>
      <c r="G65" s="129"/>
      <c r="H65" s="134"/>
      <c r="I65" s="33"/>
      <c r="J65" s="147"/>
      <c r="K65" s="147"/>
      <c r="L65" s="147"/>
      <c r="M65" s="147"/>
      <c r="N65" s="150"/>
      <c r="O65" s="148"/>
      <c r="P65" s="147"/>
      <c r="Q65" s="147"/>
      <c r="R65" s="147"/>
      <c r="S65" s="147"/>
      <c r="T65" s="134"/>
      <c r="U65" s="148"/>
      <c r="V65" s="148"/>
      <c r="W65" s="141"/>
      <c r="X65" s="141"/>
      <c r="Y65" s="141"/>
    </row>
    <row r="66" spans="1:25">
      <c r="A66" s="24">
        <v>49</v>
      </c>
      <c r="B66" s="135" t="str">
        <f t="shared" si="5"/>
        <v>2064/65</v>
      </c>
      <c r="C66" s="136"/>
      <c r="D66" s="135">
        <v>2065</v>
      </c>
      <c r="E66" s="133" t="str">
        <f t="shared" si="4"/>
        <v/>
      </c>
      <c r="F66" s="133" t="str">
        <f t="shared" si="3"/>
        <v/>
      </c>
      <c r="G66" s="23"/>
      <c r="H66" s="134"/>
      <c r="I66" s="33"/>
      <c r="J66" s="147"/>
      <c r="K66" s="147"/>
      <c r="L66" s="147"/>
      <c r="M66" s="147"/>
      <c r="N66" s="150"/>
      <c r="O66" s="148"/>
      <c r="P66" s="147"/>
      <c r="Q66" s="147"/>
      <c r="R66" s="147"/>
      <c r="S66" s="147"/>
      <c r="T66" s="134"/>
      <c r="U66" s="148"/>
      <c r="V66" s="148"/>
      <c r="W66" s="141"/>
      <c r="X66" s="141"/>
      <c r="Y66" s="141"/>
    </row>
    <row r="67" spans="1:25">
      <c r="A67" s="24">
        <v>50</v>
      </c>
      <c r="B67" s="135" t="str">
        <f t="shared" si="5"/>
        <v>2065/66</v>
      </c>
      <c r="C67" s="136"/>
      <c r="D67" s="135">
        <v>2066</v>
      </c>
      <c r="E67" s="133" t="str">
        <f t="shared" si="4"/>
        <v/>
      </c>
      <c r="F67" s="133" t="str">
        <f t="shared" si="3"/>
        <v/>
      </c>
      <c r="G67" s="129"/>
      <c r="H67" s="134"/>
      <c r="I67" s="33"/>
      <c r="J67" s="147"/>
      <c r="K67" s="147"/>
      <c r="L67" s="147"/>
      <c r="M67" s="147"/>
      <c r="N67" s="150"/>
      <c r="O67" s="148"/>
      <c r="P67" s="147"/>
      <c r="Q67" s="147"/>
      <c r="R67" s="147"/>
      <c r="S67" s="147"/>
      <c r="T67" s="134"/>
      <c r="U67" s="148"/>
      <c r="V67" s="148"/>
      <c r="W67" s="141"/>
      <c r="X67" s="141"/>
      <c r="Y67" s="141"/>
    </row>
    <row r="68" spans="1:25">
      <c r="A68" s="24">
        <v>51</v>
      </c>
      <c r="B68" s="135" t="str">
        <f t="shared" si="5"/>
        <v>2066/67</v>
      </c>
      <c r="C68" s="136"/>
      <c r="D68" s="135">
        <v>2067</v>
      </c>
      <c r="E68" s="133" t="str">
        <f t="shared" si="4"/>
        <v/>
      </c>
      <c r="F68" s="133" t="str">
        <f t="shared" si="3"/>
        <v/>
      </c>
      <c r="G68" s="23"/>
      <c r="H68" s="134"/>
      <c r="I68" s="33"/>
      <c r="J68" s="147"/>
      <c r="K68" s="147"/>
      <c r="L68" s="147"/>
      <c r="M68" s="147"/>
      <c r="N68" s="150"/>
      <c r="O68" s="148"/>
      <c r="P68" s="147"/>
      <c r="Q68" s="147"/>
      <c r="R68" s="147"/>
      <c r="S68" s="147"/>
      <c r="T68" s="134"/>
      <c r="U68" s="148"/>
      <c r="V68" s="148"/>
      <c r="W68" s="141"/>
      <c r="X68" s="141"/>
      <c r="Y68" s="141"/>
    </row>
    <row r="69" spans="1:25">
      <c r="A69" s="24">
        <v>52</v>
      </c>
      <c r="B69" s="135" t="str">
        <f t="shared" si="5"/>
        <v>2067/68</v>
      </c>
      <c r="C69" s="136"/>
      <c r="D69" s="135">
        <v>2068</v>
      </c>
      <c r="E69" s="133" t="str">
        <f t="shared" ref="E69:E74" si="6">IFERROR(($C$19/$C69),"")</f>
        <v/>
      </c>
      <c r="F69" s="133" t="str">
        <f t="shared" si="3"/>
        <v/>
      </c>
      <c r="G69" s="129"/>
      <c r="H69" s="134"/>
      <c r="I69" s="33"/>
      <c r="J69" s="147"/>
      <c r="K69" s="147"/>
      <c r="L69" s="147"/>
      <c r="M69" s="147"/>
      <c r="N69" s="150"/>
      <c r="O69" s="148"/>
      <c r="P69" s="147"/>
      <c r="Q69" s="147"/>
      <c r="R69" s="147"/>
      <c r="S69" s="147"/>
      <c r="T69" s="134"/>
      <c r="U69" s="148"/>
      <c r="V69" s="148"/>
      <c r="W69" s="141"/>
      <c r="X69" s="141"/>
      <c r="Y69" s="141"/>
    </row>
    <row r="70" spans="1:25">
      <c r="A70" s="24">
        <v>53</v>
      </c>
      <c r="B70" s="135" t="str">
        <f t="shared" si="5"/>
        <v>2068/69</v>
      </c>
      <c r="C70" s="136"/>
      <c r="D70" s="135">
        <v>2069</v>
      </c>
      <c r="E70" s="133" t="str">
        <f t="shared" si="6"/>
        <v/>
      </c>
      <c r="F70" s="133" t="str">
        <f>IFERROR(($C$19/$C70),"")</f>
        <v/>
      </c>
      <c r="G70" s="23"/>
      <c r="H70" s="134"/>
      <c r="I70" s="33"/>
      <c r="J70" s="147"/>
      <c r="K70" s="147"/>
      <c r="L70" s="147"/>
      <c r="M70" s="147"/>
      <c r="N70" s="150"/>
      <c r="O70" s="148"/>
      <c r="P70" s="147"/>
      <c r="Q70" s="147"/>
      <c r="R70" s="147"/>
      <c r="S70" s="147"/>
      <c r="T70" s="134"/>
      <c r="U70" s="148"/>
      <c r="V70" s="148"/>
      <c r="W70" s="141"/>
      <c r="X70" s="141"/>
      <c r="Y70" s="141"/>
    </row>
    <row r="71" spans="1:25">
      <c r="A71" s="24">
        <v>54</v>
      </c>
      <c r="B71" s="135" t="str">
        <f t="shared" si="5"/>
        <v>2069/70</v>
      </c>
      <c r="C71" s="136"/>
      <c r="D71" s="135">
        <v>2070</v>
      </c>
      <c r="E71" s="133" t="str">
        <f t="shared" si="6"/>
        <v/>
      </c>
      <c r="F71" s="133" t="str">
        <f>IFERROR(($C$19/$C71),"")</f>
        <v/>
      </c>
      <c r="G71" s="129"/>
      <c r="H71" s="134"/>
      <c r="I71" s="33"/>
      <c r="J71" s="147"/>
      <c r="K71" s="147"/>
      <c r="L71" s="147"/>
      <c r="M71" s="147"/>
      <c r="N71" s="150"/>
      <c r="O71" s="148"/>
      <c r="P71" s="147"/>
      <c r="Q71" s="147"/>
      <c r="R71" s="147"/>
      <c r="S71" s="147"/>
      <c r="T71" s="134"/>
      <c r="U71" s="148"/>
      <c r="V71" s="148"/>
      <c r="W71" s="141"/>
      <c r="X71" s="141"/>
      <c r="Y71" s="141"/>
    </row>
    <row r="72" spans="1:25">
      <c r="A72" s="24">
        <v>55</v>
      </c>
      <c r="B72" s="135" t="str">
        <f t="shared" si="5"/>
        <v>2070/71</v>
      </c>
      <c r="C72" s="136"/>
      <c r="D72" s="135">
        <v>2071</v>
      </c>
      <c r="E72" s="133" t="str">
        <f t="shared" si="6"/>
        <v/>
      </c>
      <c r="F72" s="133" t="str">
        <f>IFERROR(($C$19/$C72),"")</f>
        <v/>
      </c>
      <c r="G72" s="23"/>
      <c r="H72" s="134"/>
      <c r="I72" s="33"/>
      <c r="J72" s="147"/>
      <c r="K72" s="147"/>
      <c r="L72" s="147"/>
      <c r="M72" s="147"/>
      <c r="N72" s="150"/>
      <c r="O72" s="148"/>
      <c r="P72" s="147"/>
      <c r="Q72" s="147"/>
      <c r="R72" s="147"/>
      <c r="S72" s="147"/>
      <c r="T72" s="134"/>
      <c r="U72" s="148"/>
      <c r="V72" s="148"/>
      <c r="W72" s="141"/>
      <c r="X72" s="141"/>
      <c r="Y72" s="141"/>
    </row>
    <row r="73" spans="1:25">
      <c r="A73" s="24">
        <v>56</v>
      </c>
      <c r="B73" s="135" t="str">
        <f t="shared" si="5"/>
        <v>2071/72</v>
      </c>
      <c r="C73" s="136"/>
      <c r="D73" s="135">
        <v>2072</v>
      </c>
      <c r="E73" s="133" t="str">
        <f t="shared" si="6"/>
        <v/>
      </c>
      <c r="F73" s="133" t="str">
        <f>IFERROR(($C$19/$C73),"")</f>
        <v/>
      </c>
      <c r="G73" s="129"/>
      <c r="H73" s="134"/>
      <c r="I73" s="33"/>
      <c r="J73" s="147"/>
      <c r="K73" s="147"/>
      <c r="L73" s="147"/>
      <c r="M73" s="147"/>
      <c r="N73" s="150"/>
      <c r="O73" s="148"/>
      <c r="P73" s="147"/>
      <c r="Q73" s="147"/>
      <c r="R73" s="147"/>
      <c r="S73" s="147"/>
      <c r="T73" s="134"/>
      <c r="U73" s="148"/>
      <c r="V73" s="148"/>
      <c r="W73" s="141"/>
      <c r="X73" s="141"/>
      <c r="Y73" s="141"/>
    </row>
    <row r="74" spans="1:25">
      <c r="A74" s="24">
        <v>57</v>
      </c>
      <c r="B74" s="135" t="str">
        <f t="shared" si="5"/>
        <v>2072/73</v>
      </c>
      <c r="C74" s="136"/>
      <c r="D74" s="135">
        <v>2073</v>
      </c>
      <c r="E74" s="133" t="str">
        <f t="shared" si="6"/>
        <v/>
      </c>
      <c r="F74" s="133" t="str">
        <f>IFERROR(($C$19/$C74),"")</f>
        <v/>
      </c>
      <c r="G74" s="23"/>
      <c r="H74" s="134"/>
      <c r="I74" s="33"/>
      <c r="J74" s="147"/>
      <c r="K74" s="147"/>
      <c r="L74" s="147"/>
      <c r="M74" s="147"/>
      <c r="N74" s="150"/>
      <c r="O74" s="148"/>
      <c r="P74" s="147"/>
      <c r="Q74" s="147"/>
      <c r="R74" s="147"/>
      <c r="S74" s="147"/>
      <c r="T74" s="134"/>
      <c r="U74" s="148"/>
      <c r="V74" s="148"/>
      <c r="W74" s="141"/>
      <c r="X74" s="141"/>
      <c r="Y74" s="141"/>
    </row>
    <row r="75" spans="1:25">
      <c r="A75" s="23"/>
      <c r="C75" s="24"/>
      <c r="D75" s="24"/>
      <c r="E75" s="24"/>
      <c r="F75" s="23"/>
      <c r="G75" s="129"/>
      <c r="H75" s="145"/>
      <c r="I75" s="134"/>
      <c r="J75" s="33"/>
      <c r="K75" s="147"/>
      <c r="L75" s="147"/>
      <c r="M75" s="147"/>
      <c r="N75" s="147"/>
      <c r="O75" s="150"/>
      <c r="P75" s="148"/>
      <c r="Q75" s="147"/>
      <c r="R75" s="147"/>
      <c r="S75" s="147"/>
      <c r="T75" s="147"/>
      <c r="U75" s="134"/>
      <c r="V75" s="148"/>
      <c r="W75" s="148"/>
      <c r="X75" s="141"/>
      <c r="Y75" s="141"/>
    </row>
    <row r="76" spans="1:25">
      <c r="A76" s="23"/>
      <c r="C76" s="24"/>
      <c r="D76" s="24"/>
      <c r="E76" s="24"/>
      <c r="F76" s="23"/>
      <c r="G76" s="23"/>
      <c r="H76" s="145"/>
      <c r="I76" s="134"/>
      <c r="J76" s="33"/>
      <c r="K76" s="147"/>
      <c r="L76" s="147"/>
      <c r="M76" s="147"/>
      <c r="N76" s="147"/>
      <c r="O76" s="150"/>
      <c r="P76" s="148"/>
      <c r="Q76" s="147"/>
      <c r="R76" s="147"/>
      <c r="S76" s="147"/>
      <c r="T76" s="147"/>
      <c r="U76" s="134"/>
      <c r="V76" s="148"/>
      <c r="W76" s="148"/>
      <c r="X76" s="141"/>
      <c r="Y76" s="141"/>
    </row>
    <row r="77" spans="1:25">
      <c r="C77" s="24"/>
      <c r="D77" s="24"/>
      <c r="E77" s="24"/>
      <c r="F77" s="23"/>
      <c r="G77" s="129"/>
      <c r="H77" s="145"/>
      <c r="I77" s="134"/>
      <c r="J77" s="33"/>
      <c r="K77" s="147"/>
      <c r="L77" s="147"/>
      <c r="M77" s="147"/>
      <c r="N77" s="147"/>
      <c r="O77" s="150"/>
      <c r="P77" s="148"/>
      <c r="Q77" s="147"/>
      <c r="R77" s="147"/>
      <c r="S77" s="147"/>
      <c r="T77" s="147"/>
      <c r="U77" s="134"/>
      <c r="V77" s="148"/>
      <c r="W77" s="148"/>
      <c r="X77" s="141"/>
      <c r="Y77" s="141"/>
    </row>
    <row r="78" spans="1:25">
      <c r="B78" s="23" t="s">
        <v>260</v>
      </c>
      <c r="C78" s="24"/>
      <c r="D78" s="24"/>
      <c r="E78" s="24"/>
      <c r="F78" s="23"/>
      <c r="G78" s="23"/>
      <c r="H78" s="145"/>
      <c r="I78" s="134"/>
      <c r="J78" s="33"/>
      <c r="K78" s="147"/>
      <c r="L78" s="147"/>
      <c r="M78" s="147"/>
      <c r="N78" s="147"/>
      <c r="O78" s="150"/>
      <c r="P78" s="148"/>
      <c r="Q78" s="147"/>
      <c r="R78" s="147"/>
      <c r="S78" s="147"/>
      <c r="T78" s="147"/>
      <c r="U78" s="134"/>
      <c r="V78" s="148"/>
      <c r="W78" s="148"/>
      <c r="X78" s="141"/>
      <c r="Y78" s="141"/>
    </row>
    <row r="79" spans="1:25">
      <c r="B79" s="74" t="s">
        <v>261</v>
      </c>
      <c r="C79" s="24"/>
      <c r="D79" s="24"/>
      <c r="E79" s="24"/>
      <c r="F79" s="23"/>
      <c r="G79" s="129"/>
      <c r="H79" s="145"/>
      <c r="I79" s="134"/>
      <c r="J79" s="33"/>
      <c r="K79" s="147"/>
      <c r="L79" s="147"/>
      <c r="M79" s="147"/>
      <c r="N79" s="147"/>
      <c r="O79" s="150"/>
      <c r="P79" s="148"/>
      <c r="Q79" s="147"/>
      <c r="R79" s="147"/>
      <c r="S79" s="147"/>
      <c r="T79" s="147"/>
      <c r="U79" s="134"/>
      <c r="V79" s="148"/>
      <c r="W79" s="148"/>
      <c r="X79" s="141"/>
      <c r="Y79" s="141"/>
    </row>
    <row r="80" spans="1:25">
      <c r="B80" s="74" t="s">
        <v>262</v>
      </c>
      <c r="C80" s="24"/>
      <c r="D80" s="24"/>
      <c r="E80" s="24"/>
      <c r="F80" s="23"/>
      <c r="G80" s="23"/>
      <c r="I80" s="134"/>
      <c r="J80" s="33"/>
      <c r="K80" s="147"/>
      <c r="L80" s="147"/>
      <c r="M80" s="147"/>
      <c r="N80" s="147"/>
      <c r="O80" s="150"/>
      <c r="P80" s="148"/>
      <c r="Q80" s="147"/>
      <c r="R80" s="147"/>
      <c r="S80" s="147"/>
      <c r="T80" s="147"/>
      <c r="U80" s="134"/>
      <c r="V80" s="148"/>
      <c r="W80" s="148"/>
      <c r="X80" s="141"/>
      <c r="Y80" s="141"/>
    </row>
    <row r="81" spans="3:25">
      <c r="C81" s="24"/>
      <c r="D81" s="24"/>
      <c r="E81" s="24"/>
      <c r="F81" s="23"/>
      <c r="G81" s="129"/>
      <c r="H81" s="145"/>
      <c r="I81" s="134"/>
      <c r="J81" s="33"/>
      <c r="K81" s="147"/>
      <c r="L81" s="147"/>
      <c r="M81" s="147"/>
      <c r="N81" s="147"/>
      <c r="O81" s="150"/>
      <c r="P81" s="148"/>
      <c r="Q81" s="147"/>
      <c r="R81" s="147"/>
      <c r="S81" s="147"/>
      <c r="T81" s="147"/>
      <c r="U81" s="134"/>
      <c r="V81" s="148"/>
      <c r="W81" s="148"/>
      <c r="X81" s="141"/>
      <c r="Y81" s="141"/>
    </row>
    <row r="82" spans="3:25">
      <c r="E82" s="24"/>
      <c r="F82" s="23"/>
      <c r="G82" s="23"/>
      <c r="H82" s="145"/>
      <c r="I82" s="134"/>
      <c r="J82" s="33"/>
      <c r="K82" s="147"/>
      <c r="L82" s="147"/>
      <c r="M82" s="147"/>
      <c r="N82" s="147"/>
      <c r="O82" s="150"/>
      <c r="P82" s="148"/>
      <c r="Q82" s="147"/>
      <c r="R82" s="147"/>
      <c r="S82" s="147"/>
      <c r="T82" s="147"/>
      <c r="U82" s="134"/>
      <c r="V82" s="148"/>
      <c r="W82" s="148"/>
      <c r="X82" s="141"/>
      <c r="Y82" s="141"/>
    </row>
    <row r="83" spans="3:25">
      <c r="E83" s="24"/>
      <c r="F83" s="23"/>
      <c r="G83" s="129"/>
      <c r="H83" s="145"/>
      <c r="I83" s="134"/>
      <c r="J83" s="33"/>
      <c r="K83" s="147"/>
      <c r="L83" s="147"/>
      <c r="M83" s="147"/>
      <c r="N83" s="147"/>
      <c r="O83" s="150"/>
      <c r="P83" s="148"/>
      <c r="Q83" s="147"/>
      <c r="R83" s="147"/>
      <c r="S83" s="147"/>
      <c r="T83" s="147"/>
      <c r="U83" s="134"/>
      <c r="V83" s="148"/>
      <c r="W83" s="148"/>
      <c r="X83" s="141"/>
      <c r="Y83" s="141"/>
    </row>
    <row r="84" spans="3:25">
      <c r="G84" s="23"/>
    </row>
    <row r="85" spans="3:25">
      <c r="G85" s="129"/>
    </row>
    <row r="86" spans="3:25">
      <c r="G86" s="23"/>
    </row>
    <row r="112" spans="1:4">
      <c r="A112" s="267" t="s">
        <v>114</v>
      </c>
      <c r="B112" s="267"/>
      <c r="C112" s="267"/>
      <c r="D112" s="267"/>
    </row>
    <row r="114" spans="1:4">
      <c r="A114" s="154" t="s">
        <v>115</v>
      </c>
      <c r="B114" s="154" t="s">
        <v>116</v>
      </c>
      <c r="C114" s="154" t="s">
        <v>117</v>
      </c>
      <c r="D114" s="155" t="s">
        <v>118</v>
      </c>
    </row>
    <row r="115" spans="1:4">
      <c r="B115" s="156"/>
    </row>
    <row r="116" spans="1:4">
      <c r="A116" s="4" t="s">
        <v>119</v>
      </c>
      <c r="B116" s="21" t="s">
        <v>119</v>
      </c>
      <c r="C116" s="122" t="s">
        <v>120</v>
      </c>
      <c r="D116" s="4" t="s">
        <v>263</v>
      </c>
    </row>
    <row r="117" spans="1:4">
      <c r="A117" s="5" t="s">
        <v>264</v>
      </c>
      <c r="B117" s="21" t="s">
        <v>265</v>
      </c>
      <c r="C117" s="122" t="s">
        <v>124</v>
      </c>
      <c r="D117" s="4" t="s">
        <v>125</v>
      </c>
    </row>
    <row r="118" spans="1:4">
      <c r="A118" s="5" t="s">
        <v>266</v>
      </c>
      <c r="B118" s="21" t="s">
        <v>267</v>
      </c>
      <c r="C118" s="122" t="s">
        <v>129</v>
      </c>
      <c r="D118" s="122" t="s">
        <v>268</v>
      </c>
    </row>
    <row r="119" spans="1:4">
      <c r="A119" s="5" t="s">
        <v>269</v>
      </c>
      <c r="B119" s="21" t="s">
        <v>270</v>
      </c>
      <c r="C119" s="122" t="s">
        <v>133</v>
      </c>
      <c r="D119" s="122" t="s">
        <v>134</v>
      </c>
    </row>
    <row r="120" spans="1:4">
      <c r="A120" s="5" t="s">
        <v>271</v>
      </c>
      <c r="B120" s="21" t="s">
        <v>272</v>
      </c>
      <c r="C120" s="122" t="s">
        <v>137</v>
      </c>
    </row>
    <row r="121" spans="1:4">
      <c r="A121" s="5" t="s">
        <v>273</v>
      </c>
      <c r="B121" s="21" t="s">
        <v>274</v>
      </c>
      <c r="C121" s="157">
        <v>1</v>
      </c>
    </row>
    <row r="122" spans="1:4">
      <c r="A122" s="5" t="s">
        <v>275</v>
      </c>
      <c r="B122" s="21" t="s">
        <v>276</v>
      </c>
    </row>
    <row r="123" spans="1:4">
      <c r="A123" s="5" t="s">
        <v>277</v>
      </c>
      <c r="B123" s="21" t="s">
        <v>278</v>
      </c>
    </row>
    <row r="124" spans="1:4">
      <c r="A124" s="5" t="s">
        <v>279</v>
      </c>
      <c r="B124" s="21" t="s">
        <v>280</v>
      </c>
    </row>
    <row r="125" spans="1:4">
      <c r="A125" s="5" t="s">
        <v>281</v>
      </c>
      <c r="B125" s="21" t="s">
        <v>282</v>
      </c>
    </row>
    <row r="126" spans="1:4">
      <c r="A126" s="5" t="s">
        <v>152</v>
      </c>
      <c r="B126" s="21" t="s">
        <v>283</v>
      </c>
    </row>
    <row r="127" spans="1:4">
      <c r="A127" s="4" t="s">
        <v>154</v>
      </c>
      <c r="B127" s="21" t="s">
        <v>284</v>
      </c>
    </row>
    <row r="128" spans="1:4">
      <c r="A128" s="4" t="s">
        <v>156</v>
      </c>
      <c r="B128" s="21" t="s">
        <v>285</v>
      </c>
    </row>
    <row r="129" spans="1:2">
      <c r="A129" s="4" t="s">
        <v>286</v>
      </c>
      <c r="B129" s="21" t="s">
        <v>287</v>
      </c>
    </row>
    <row r="130" spans="1:2">
      <c r="A130" s="4" t="s">
        <v>288</v>
      </c>
      <c r="B130" s="21" t="s">
        <v>289</v>
      </c>
    </row>
    <row r="131" spans="1:2">
      <c r="A131" s="4" t="s">
        <v>290</v>
      </c>
      <c r="B131" s="21" t="s">
        <v>291</v>
      </c>
    </row>
    <row r="132" spans="1:2">
      <c r="A132" s="4" t="s">
        <v>292</v>
      </c>
      <c r="B132" s="21" t="s">
        <v>293</v>
      </c>
    </row>
    <row r="133" spans="1:2">
      <c r="A133" s="4" t="s">
        <v>294</v>
      </c>
      <c r="B133" s="21" t="s">
        <v>295</v>
      </c>
    </row>
    <row r="134" spans="1:2">
      <c r="A134" s="4" t="s">
        <v>296</v>
      </c>
      <c r="B134" s="21" t="s">
        <v>297</v>
      </c>
    </row>
    <row r="135" spans="1:2">
      <c r="A135" s="4" t="s">
        <v>298</v>
      </c>
      <c r="B135" s="21" t="s">
        <v>299</v>
      </c>
    </row>
    <row r="136" spans="1:2">
      <c r="B136" s="21" t="s">
        <v>300</v>
      </c>
    </row>
    <row r="137" spans="1:2">
      <c r="B137" s="21" t="s">
        <v>301</v>
      </c>
    </row>
    <row r="138" spans="1:2">
      <c r="B138" s="21" t="s">
        <v>302</v>
      </c>
    </row>
    <row r="139" spans="1:2">
      <c r="B139" s="21" t="s">
        <v>303</v>
      </c>
    </row>
    <row r="140" spans="1:2">
      <c r="B140" s="21" t="s">
        <v>304</v>
      </c>
    </row>
    <row r="141" spans="1:2">
      <c r="B141" s="21" t="s">
        <v>305</v>
      </c>
    </row>
    <row r="142" spans="1:2">
      <c r="B142" s="21" t="s">
        <v>306</v>
      </c>
    </row>
    <row r="143" spans="1:2">
      <c r="B143" s="21" t="s">
        <v>307</v>
      </c>
    </row>
    <row r="144" spans="1:2">
      <c r="B144" s="21" t="s">
        <v>308</v>
      </c>
    </row>
    <row r="145" spans="1:25">
      <c r="B145" s="21" t="s">
        <v>309</v>
      </c>
    </row>
    <row r="146" spans="1:25">
      <c r="B146" s="21" t="s">
        <v>310</v>
      </c>
    </row>
    <row r="147" spans="1:25">
      <c r="B147" s="21" t="s">
        <v>311</v>
      </c>
    </row>
    <row r="148" spans="1:25">
      <c r="B148" s="21" t="s">
        <v>312</v>
      </c>
    </row>
    <row r="149" spans="1:25">
      <c r="B149" s="21" t="s">
        <v>313</v>
      </c>
    </row>
    <row r="150" spans="1:25">
      <c r="B150" s="21" t="s">
        <v>314</v>
      </c>
    </row>
    <row r="151" spans="1:25">
      <c r="B151" s="21" t="s">
        <v>315</v>
      </c>
    </row>
    <row r="152" spans="1:25">
      <c r="B152" s="21" t="s">
        <v>316</v>
      </c>
    </row>
    <row r="153" spans="1:25">
      <c r="B153" s="21" t="s">
        <v>317</v>
      </c>
    </row>
    <row r="154" spans="1:25">
      <c r="B154" s="21" t="s">
        <v>318</v>
      </c>
    </row>
    <row r="155" spans="1:25" s="122" customFormat="1">
      <c r="A155" s="4"/>
      <c r="B155" s="21" t="s">
        <v>319</v>
      </c>
      <c r="F155" s="4"/>
      <c r="G155" s="4"/>
      <c r="H155" s="4"/>
      <c r="I155" s="4"/>
      <c r="J155" s="4"/>
      <c r="K155" s="4"/>
      <c r="L155" s="4"/>
      <c r="M155" s="4"/>
      <c r="N155" s="4"/>
      <c r="O155" s="79"/>
      <c r="P155" s="4"/>
      <c r="Q155" s="4"/>
      <c r="R155" s="4"/>
      <c r="S155" s="4"/>
      <c r="T155" s="4"/>
      <c r="U155" s="4"/>
      <c r="V155" s="4"/>
      <c r="W155" s="4"/>
      <c r="X155" s="4"/>
      <c r="Y155" s="4"/>
    </row>
    <row r="156" spans="1:25" s="122" customFormat="1">
      <c r="A156" s="4"/>
      <c r="B156" s="21" t="s">
        <v>320</v>
      </c>
      <c r="F156" s="4"/>
      <c r="G156" s="4"/>
      <c r="H156" s="4"/>
      <c r="I156" s="4"/>
      <c r="J156" s="4"/>
      <c r="K156" s="4"/>
      <c r="L156" s="4"/>
      <c r="M156" s="4"/>
      <c r="N156" s="4"/>
      <c r="O156" s="79"/>
      <c r="P156" s="4"/>
      <c r="Q156" s="4"/>
      <c r="R156" s="4"/>
      <c r="S156" s="4"/>
      <c r="T156" s="4"/>
      <c r="U156" s="4"/>
      <c r="V156" s="4"/>
      <c r="W156" s="4"/>
      <c r="X156" s="4"/>
      <c r="Y156" s="4"/>
    </row>
    <row r="157" spans="1:25" s="122" customFormat="1">
      <c r="A157" s="4"/>
      <c r="B157" s="21" t="s">
        <v>321</v>
      </c>
      <c r="F157" s="4"/>
      <c r="G157" s="4"/>
      <c r="H157" s="4"/>
      <c r="I157" s="4"/>
      <c r="J157" s="4"/>
      <c r="K157" s="4"/>
      <c r="L157" s="4"/>
      <c r="M157" s="4"/>
      <c r="N157" s="4"/>
      <c r="O157" s="79"/>
      <c r="P157" s="4"/>
      <c r="Q157" s="4"/>
      <c r="R157" s="4"/>
      <c r="S157" s="4"/>
      <c r="T157" s="4"/>
      <c r="U157" s="4"/>
      <c r="V157" s="4"/>
      <c r="W157" s="4"/>
      <c r="X157" s="4"/>
      <c r="Y157" s="4"/>
    </row>
    <row r="158" spans="1:25" s="122" customFormat="1">
      <c r="A158" s="4"/>
      <c r="B158" s="21" t="s">
        <v>322</v>
      </c>
      <c r="F158" s="4"/>
      <c r="G158" s="4"/>
      <c r="H158" s="4"/>
      <c r="I158" s="4"/>
      <c r="J158" s="4"/>
      <c r="K158" s="4"/>
      <c r="L158" s="4"/>
      <c r="M158" s="4"/>
      <c r="N158" s="4"/>
      <c r="O158" s="79"/>
      <c r="P158" s="4"/>
      <c r="Q158" s="4"/>
      <c r="R158" s="4"/>
      <c r="S158" s="4"/>
      <c r="T158" s="4"/>
      <c r="U158" s="4"/>
      <c r="V158" s="4"/>
      <c r="W158" s="4"/>
      <c r="X158" s="4"/>
      <c r="Y158" s="4"/>
    </row>
    <row r="159" spans="1:25" s="122" customFormat="1">
      <c r="A159" s="4"/>
      <c r="B159" s="21" t="s">
        <v>323</v>
      </c>
      <c r="F159" s="4"/>
      <c r="G159" s="4"/>
      <c r="H159" s="4"/>
      <c r="I159" s="4"/>
      <c r="J159" s="4"/>
      <c r="K159" s="4"/>
      <c r="L159" s="4"/>
      <c r="M159" s="4"/>
      <c r="N159" s="4"/>
      <c r="O159" s="79"/>
      <c r="P159" s="4"/>
      <c r="Q159" s="4"/>
      <c r="R159" s="4"/>
      <c r="S159" s="4"/>
      <c r="T159" s="4"/>
      <c r="U159" s="4"/>
      <c r="V159" s="4"/>
      <c r="W159" s="4"/>
      <c r="X159" s="4"/>
      <c r="Y159" s="4"/>
    </row>
    <row r="160" spans="1:25" s="122" customFormat="1">
      <c r="A160" s="4"/>
      <c r="B160" s="21" t="s">
        <v>324</v>
      </c>
      <c r="F160" s="4"/>
      <c r="G160" s="4"/>
      <c r="H160" s="4"/>
      <c r="I160" s="4"/>
      <c r="J160" s="4"/>
      <c r="K160" s="4"/>
      <c r="L160" s="4"/>
      <c r="M160" s="4"/>
      <c r="N160" s="4"/>
      <c r="O160" s="79"/>
      <c r="P160" s="4"/>
      <c r="Q160" s="4"/>
      <c r="R160" s="4"/>
      <c r="S160" s="4"/>
      <c r="T160" s="4"/>
      <c r="U160" s="4"/>
      <c r="V160" s="4"/>
      <c r="W160" s="4"/>
      <c r="X160" s="4"/>
      <c r="Y160" s="4"/>
    </row>
    <row r="161" spans="1:25" s="122" customFormat="1">
      <c r="A161" s="4"/>
      <c r="B161" s="21" t="s">
        <v>325</v>
      </c>
      <c r="F161" s="4"/>
      <c r="G161" s="4"/>
      <c r="H161" s="4"/>
      <c r="I161" s="4"/>
      <c r="J161" s="4"/>
      <c r="K161" s="4"/>
      <c r="L161" s="4"/>
      <c r="M161" s="4"/>
      <c r="N161" s="4"/>
      <c r="O161" s="79"/>
      <c r="P161" s="4"/>
      <c r="Q161" s="4"/>
      <c r="R161" s="4"/>
      <c r="S161" s="4"/>
      <c r="T161" s="4"/>
      <c r="U161" s="4"/>
      <c r="V161" s="4"/>
      <c r="W161" s="4"/>
      <c r="X161" s="4"/>
      <c r="Y161" s="4"/>
    </row>
    <row r="162" spans="1:25" s="122" customFormat="1">
      <c r="A162" s="4"/>
      <c r="B162" s="21" t="s">
        <v>326</v>
      </c>
      <c r="F162" s="4"/>
      <c r="G162" s="4"/>
      <c r="H162" s="4"/>
      <c r="I162" s="4"/>
      <c r="J162" s="4"/>
      <c r="K162" s="4"/>
      <c r="L162" s="4"/>
      <c r="M162" s="4"/>
      <c r="N162" s="4"/>
      <c r="O162" s="79"/>
      <c r="P162" s="4"/>
      <c r="Q162" s="4"/>
      <c r="R162" s="4"/>
      <c r="S162" s="4"/>
      <c r="T162" s="4"/>
      <c r="U162" s="4"/>
      <c r="V162" s="4"/>
      <c r="W162" s="4"/>
      <c r="X162" s="4"/>
      <c r="Y162" s="4"/>
    </row>
    <row r="163" spans="1:25" s="122" customFormat="1">
      <c r="A163" s="4"/>
      <c r="B163" s="21" t="s">
        <v>327</v>
      </c>
      <c r="F163" s="4"/>
      <c r="G163" s="4"/>
      <c r="H163" s="4"/>
      <c r="I163" s="4"/>
      <c r="J163" s="4"/>
      <c r="K163" s="4"/>
      <c r="L163" s="4"/>
      <c r="M163" s="4"/>
      <c r="N163" s="4"/>
      <c r="O163" s="79"/>
      <c r="P163" s="4"/>
      <c r="Q163" s="4"/>
      <c r="R163" s="4"/>
      <c r="S163" s="4"/>
      <c r="T163" s="4"/>
      <c r="U163" s="4"/>
      <c r="V163" s="4"/>
      <c r="W163" s="4"/>
      <c r="X163" s="4"/>
      <c r="Y163" s="4"/>
    </row>
    <row r="164" spans="1:25" s="122" customFormat="1">
      <c r="A164" s="4"/>
      <c r="B164" s="21" t="s">
        <v>328</v>
      </c>
      <c r="F164" s="4"/>
      <c r="G164" s="4"/>
      <c r="H164" s="4"/>
      <c r="I164" s="4"/>
      <c r="J164" s="4"/>
      <c r="K164" s="4"/>
      <c r="L164" s="4"/>
      <c r="M164" s="4"/>
      <c r="N164" s="4"/>
      <c r="O164" s="79"/>
      <c r="P164" s="4"/>
      <c r="Q164" s="4"/>
      <c r="R164" s="4"/>
      <c r="S164" s="4"/>
      <c r="T164" s="4"/>
      <c r="U164" s="4"/>
      <c r="V164" s="4"/>
      <c r="W164" s="4"/>
      <c r="X164" s="4"/>
      <c r="Y164" s="4"/>
    </row>
    <row r="165" spans="1:25" s="122" customFormat="1">
      <c r="A165" s="4"/>
      <c r="B165" s="21" t="s">
        <v>329</v>
      </c>
      <c r="F165" s="4"/>
      <c r="G165" s="4"/>
      <c r="H165" s="4"/>
      <c r="I165" s="4"/>
      <c r="J165" s="4"/>
      <c r="K165" s="4"/>
      <c r="L165" s="4"/>
      <c r="M165" s="4"/>
      <c r="N165" s="4"/>
      <c r="O165" s="79"/>
      <c r="P165" s="4"/>
      <c r="Q165" s="4"/>
      <c r="R165" s="4"/>
      <c r="S165" s="4"/>
      <c r="T165" s="4"/>
      <c r="U165" s="4"/>
      <c r="V165" s="4"/>
      <c r="W165" s="4"/>
      <c r="X165" s="4"/>
      <c r="Y165" s="4"/>
    </row>
    <row r="166" spans="1:25" s="122" customFormat="1">
      <c r="A166" s="4"/>
      <c r="B166" s="21" t="s">
        <v>330</v>
      </c>
      <c r="F166" s="4"/>
      <c r="G166" s="4"/>
      <c r="H166" s="4"/>
      <c r="I166" s="4"/>
      <c r="J166" s="4"/>
      <c r="K166" s="4"/>
      <c r="L166" s="4"/>
      <c r="M166" s="4"/>
      <c r="N166" s="4"/>
      <c r="O166" s="79"/>
      <c r="P166" s="4"/>
      <c r="Q166" s="4"/>
      <c r="R166" s="4"/>
      <c r="S166" s="4"/>
      <c r="T166" s="4"/>
      <c r="U166" s="4"/>
      <c r="V166" s="4"/>
      <c r="W166" s="4"/>
      <c r="X166" s="4"/>
      <c r="Y166" s="4"/>
    </row>
    <row r="167" spans="1:25" s="122" customFormat="1">
      <c r="A167" s="4"/>
      <c r="B167" s="21" t="s">
        <v>331</v>
      </c>
      <c r="F167" s="4"/>
      <c r="G167" s="4"/>
      <c r="H167" s="4"/>
      <c r="I167" s="4"/>
      <c r="J167" s="4"/>
      <c r="K167" s="4"/>
      <c r="L167" s="4"/>
      <c r="M167" s="4"/>
      <c r="N167" s="4"/>
      <c r="O167" s="79"/>
      <c r="P167" s="4"/>
      <c r="Q167" s="4"/>
      <c r="R167" s="4"/>
      <c r="S167" s="4"/>
      <c r="T167" s="4"/>
      <c r="U167" s="4"/>
      <c r="V167" s="4"/>
      <c r="W167" s="4"/>
      <c r="X167" s="4"/>
      <c r="Y167" s="4"/>
    </row>
    <row r="168" spans="1:25" s="122" customFormat="1">
      <c r="A168" s="4"/>
      <c r="B168" s="21" t="s">
        <v>332</v>
      </c>
      <c r="F168" s="4"/>
      <c r="G168" s="4"/>
      <c r="H168" s="4"/>
      <c r="I168" s="4"/>
      <c r="J168" s="4"/>
      <c r="K168" s="4"/>
      <c r="L168" s="4"/>
      <c r="M168" s="4"/>
      <c r="N168" s="4"/>
      <c r="O168" s="79"/>
      <c r="P168" s="4"/>
      <c r="Q168" s="4"/>
      <c r="R168" s="4"/>
      <c r="S168" s="4"/>
      <c r="T168" s="4"/>
      <c r="U168" s="4"/>
      <c r="V168" s="4"/>
      <c r="W168" s="4"/>
      <c r="X168" s="4"/>
      <c r="Y168" s="4"/>
    </row>
    <row r="169" spans="1:25" s="122" customFormat="1">
      <c r="A169" s="4"/>
      <c r="B169" s="21" t="s">
        <v>333</v>
      </c>
      <c r="F169" s="4"/>
      <c r="G169" s="4"/>
      <c r="H169" s="4"/>
      <c r="I169" s="4"/>
      <c r="J169" s="4"/>
      <c r="K169" s="4"/>
      <c r="L169" s="4"/>
      <c r="M169" s="4"/>
      <c r="N169" s="4"/>
      <c r="O169" s="79"/>
      <c r="P169" s="4"/>
      <c r="Q169" s="4"/>
      <c r="R169" s="4"/>
      <c r="S169" s="4"/>
      <c r="T169" s="4"/>
      <c r="U169" s="4"/>
      <c r="V169" s="4"/>
      <c r="W169" s="4"/>
      <c r="X169" s="4"/>
      <c r="Y169" s="4"/>
    </row>
    <row r="170" spans="1:25" s="122" customFormat="1">
      <c r="A170" s="4"/>
      <c r="B170" s="21" t="s">
        <v>334</v>
      </c>
      <c r="F170" s="4"/>
      <c r="G170" s="4"/>
      <c r="H170" s="4"/>
      <c r="I170" s="4"/>
      <c r="J170" s="4"/>
      <c r="K170" s="4"/>
      <c r="L170" s="4"/>
      <c r="M170" s="4"/>
      <c r="N170" s="4"/>
      <c r="O170" s="79"/>
      <c r="P170" s="4"/>
      <c r="Q170" s="4"/>
      <c r="R170" s="4"/>
      <c r="S170" s="4"/>
      <c r="T170" s="4"/>
      <c r="U170" s="4"/>
      <c r="V170" s="4"/>
      <c r="W170" s="4"/>
      <c r="X170" s="4"/>
      <c r="Y170" s="4"/>
    </row>
    <row r="171" spans="1:25" s="122" customFormat="1">
      <c r="A171" s="4"/>
      <c r="B171" s="21" t="s">
        <v>335</v>
      </c>
      <c r="F171" s="4"/>
      <c r="G171" s="4"/>
      <c r="H171" s="4"/>
      <c r="I171" s="4"/>
      <c r="J171" s="4"/>
      <c r="K171" s="4"/>
      <c r="L171" s="4"/>
      <c r="M171" s="4"/>
      <c r="N171" s="4"/>
      <c r="O171" s="79"/>
      <c r="P171" s="4"/>
      <c r="Q171" s="4"/>
      <c r="R171" s="4"/>
      <c r="S171" s="4"/>
      <c r="T171" s="4"/>
      <c r="U171" s="4"/>
      <c r="V171" s="4"/>
      <c r="W171" s="4"/>
      <c r="X171" s="4"/>
      <c r="Y171" s="4"/>
    </row>
    <row r="172" spans="1:25" s="122" customFormat="1">
      <c r="A172" s="4"/>
      <c r="B172" s="21" t="s">
        <v>336</v>
      </c>
      <c r="F172" s="4"/>
      <c r="G172" s="4"/>
      <c r="H172" s="4"/>
      <c r="I172" s="4"/>
      <c r="J172" s="4"/>
      <c r="K172" s="4"/>
      <c r="L172" s="4"/>
      <c r="M172" s="4"/>
      <c r="N172" s="4"/>
      <c r="O172" s="79"/>
      <c r="P172" s="4"/>
      <c r="Q172" s="4"/>
      <c r="R172" s="4"/>
      <c r="S172" s="4"/>
      <c r="T172" s="4"/>
      <c r="U172" s="4"/>
      <c r="V172" s="4"/>
      <c r="W172" s="4"/>
      <c r="X172" s="4"/>
      <c r="Y172" s="4"/>
    </row>
    <row r="173" spans="1:25" s="122" customFormat="1">
      <c r="A173" s="4"/>
      <c r="B173" s="21" t="s">
        <v>337</v>
      </c>
      <c r="F173" s="4"/>
      <c r="G173" s="4"/>
      <c r="H173" s="4"/>
      <c r="I173" s="4"/>
      <c r="J173" s="4"/>
      <c r="K173" s="4"/>
      <c r="L173" s="4"/>
      <c r="M173" s="4"/>
      <c r="N173" s="4"/>
      <c r="O173" s="79"/>
      <c r="P173" s="4"/>
      <c r="Q173" s="4"/>
      <c r="R173" s="4"/>
      <c r="S173" s="4"/>
      <c r="T173" s="4"/>
      <c r="U173" s="4"/>
      <c r="V173" s="4"/>
      <c r="W173" s="4"/>
      <c r="X173" s="4"/>
      <c r="Y173" s="4"/>
    </row>
    <row r="174" spans="1:25" s="122" customFormat="1">
      <c r="A174" s="4"/>
      <c r="B174" s="21" t="s">
        <v>338</v>
      </c>
      <c r="F174" s="4"/>
      <c r="G174" s="4"/>
      <c r="H174" s="4"/>
      <c r="I174" s="4"/>
      <c r="J174" s="4"/>
      <c r="K174" s="4"/>
      <c r="L174" s="4"/>
      <c r="M174" s="4"/>
      <c r="N174" s="4"/>
      <c r="O174" s="79"/>
      <c r="P174" s="4"/>
      <c r="Q174" s="4"/>
      <c r="R174" s="4"/>
      <c r="S174" s="4"/>
      <c r="T174" s="4"/>
      <c r="U174" s="4"/>
      <c r="V174" s="4"/>
      <c r="W174" s="4"/>
      <c r="X174" s="4"/>
      <c r="Y174" s="4"/>
    </row>
    <row r="175" spans="1:25" s="122" customFormat="1">
      <c r="A175" s="4"/>
      <c r="B175" s="21" t="s">
        <v>339</v>
      </c>
      <c r="F175" s="4"/>
      <c r="G175" s="4"/>
      <c r="H175" s="4"/>
      <c r="I175" s="4"/>
      <c r="J175" s="4"/>
      <c r="K175" s="4"/>
      <c r="L175" s="4"/>
      <c r="M175" s="4"/>
      <c r="N175" s="4"/>
      <c r="O175" s="79"/>
      <c r="P175" s="4"/>
      <c r="Q175" s="4"/>
      <c r="R175" s="4"/>
      <c r="S175" s="4"/>
      <c r="T175" s="4"/>
      <c r="U175" s="4"/>
      <c r="V175" s="4"/>
      <c r="W175" s="4"/>
      <c r="X175" s="4"/>
      <c r="Y175" s="4"/>
    </row>
    <row r="176" spans="1:25" s="122" customFormat="1">
      <c r="A176" s="4"/>
      <c r="B176" s="21" t="s">
        <v>340</v>
      </c>
      <c r="F176" s="4"/>
      <c r="G176" s="4"/>
      <c r="H176" s="4"/>
      <c r="I176" s="4"/>
      <c r="J176" s="4"/>
      <c r="K176" s="4"/>
      <c r="L176" s="4"/>
      <c r="M176" s="4"/>
      <c r="N176" s="4"/>
      <c r="O176" s="79"/>
      <c r="P176" s="4"/>
      <c r="Q176" s="4"/>
      <c r="R176" s="4"/>
      <c r="S176" s="4"/>
      <c r="T176" s="4"/>
      <c r="U176" s="4"/>
      <c r="V176" s="4"/>
      <c r="W176" s="4"/>
      <c r="X176" s="4"/>
      <c r="Y176" s="4"/>
    </row>
    <row r="177" spans="1:25" s="122" customFormat="1">
      <c r="A177" s="4"/>
      <c r="B177" s="21" t="s">
        <v>341</v>
      </c>
      <c r="F177" s="4"/>
      <c r="G177" s="4"/>
      <c r="H177" s="4"/>
      <c r="I177" s="4"/>
      <c r="J177" s="4"/>
      <c r="K177" s="4"/>
      <c r="L177" s="4"/>
      <c r="M177" s="4"/>
      <c r="N177" s="4"/>
      <c r="O177" s="79"/>
      <c r="P177" s="4"/>
      <c r="Q177" s="4"/>
      <c r="R177" s="4"/>
      <c r="S177" s="4"/>
      <c r="T177" s="4"/>
      <c r="U177" s="4"/>
      <c r="V177" s="4"/>
      <c r="W177" s="4"/>
      <c r="X177" s="4"/>
      <c r="Y177" s="4"/>
    </row>
    <row r="178" spans="1:25" s="122" customFormat="1">
      <c r="A178" s="4"/>
      <c r="B178" s="21" t="s">
        <v>342</v>
      </c>
      <c r="F178" s="4"/>
      <c r="G178" s="4"/>
      <c r="H178" s="4"/>
      <c r="I178" s="4"/>
      <c r="J178" s="4"/>
      <c r="K178" s="4"/>
      <c r="L178" s="4"/>
      <c r="M178" s="4"/>
      <c r="N178" s="4"/>
      <c r="O178" s="79"/>
      <c r="P178" s="4"/>
      <c r="Q178" s="4"/>
      <c r="R178" s="4"/>
      <c r="S178" s="4"/>
      <c r="T178" s="4"/>
      <c r="U178" s="4"/>
      <c r="V178" s="4"/>
      <c r="W178" s="4"/>
      <c r="X178" s="4"/>
      <c r="Y178" s="4"/>
    </row>
    <row r="179" spans="1:25" s="122" customFormat="1">
      <c r="A179" s="4"/>
      <c r="B179" s="21" t="s">
        <v>343</v>
      </c>
      <c r="F179" s="4"/>
      <c r="G179" s="4"/>
      <c r="H179" s="4"/>
      <c r="I179" s="4"/>
      <c r="J179" s="4"/>
      <c r="K179" s="4"/>
      <c r="L179" s="4"/>
      <c r="M179" s="4"/>
      <c r="N179" s="4"/>
      <c r="O179" s="79"/>
      <c r="P179" s="4"/>
      <c r="Q179" s="4"/>
      <c r="R179" s="4"/>
      <c r="S179" s="4"/>
      <c r="T179" s="4"/>
      <c r="U179" s="4"/>
      <c r="V179" s="4"/>
      <c r="W179" s="4"/>
      <c r="X179" s="4"/>
      <c r="Y179" s="4"/>
    </row>
    <row r="180" spans="1:25" s="122" customFormat="1">
      <c r="A180" s="4"/>
      <c r="B180" s="21" t="s">
        <v>344</v>
      </c>
      <c r="F180" s="4"/>
      <c r="G180" s="4"/>
      <c r="H180" s="4"/>
      <c r="I180" s="4"/>
      <c r="J180" s="4"/>
      <c r="K180" s="4"/>
      <c r="L180" s="4"/>
      <c r="M180" s="4"/>
      <c r="N180" s="4"/>
      <c r="O180" s="79"/>
      <c r="P180" s="4"/>
      <c r="Q180" s="4"/>
      <c r="R180" s="4"/>
      <c r="S180" s="4"/>
      <c r="T180" s="4"/>
      <c r="U180" s="4"/>
      <c r="V180" s="4"/>
      <c r="W180" s="4"/>
      <c r="X180" s="4"/>
      <c r="Y180" s="4"/>
    </row>
    <row r="181" spans="1:25" s="122" customFormat="1">
      <c r="A181" s="4"/>
      <c r="B181" s="21" t="s">
        <v>345</v>
      </c>
      <c r="F181" s="4"/>
      <c r="G181" s="4"/>
      <c r="H181" s="4"/>
      <c r="I181" s="4"/>
      <c r="J181" s="4"/>
      <c r="K181" s="4"/>
      <c r="L181" s="4"/>
      <c r="M181" s="4"/>
      <c r="N181" s="4"/>
      <c r="O181" s="79"/>
      <c r="P181" s="4"/>
      <c r="Q181" s="4"/>
      <c r="R181" s="4"/>
      <c r="S181" s="4"/>
      <c r="T181" s="4"/>
      <c r="U181" s="4"/>
      <c r="V181" s="4"/>
      <c r="W181" s="4"/>
      <c r="X181" s="4"/>
      <c r="Y181" s="4"/>
    </row>
    <row r="182" spans="1:25" s="122" customFormat="1">
      <c r="A182" s="4"/>
      <c r="B182" s="21" t="s">
        <v>346</v>
      </c>
      <c r="F182" s="4"/>
      <c r="G182" s="4"/>
      <c r="H182" s="4"/>
      <c r="I182" s="4"/>
      <c r="J182" s="4"/>
      <c r="K182" s="4"/>
      <c r="L182" s="4"/>
      <c r="M182" s="4"/>
      <c r="N182" s="4"/>
      <c r="O182" s="79"/>
      <c r="P182" s="4"/>
      <c r="Q182" s="4"/>
      <c r="R182" s="4"/>
      <c r="S182" s="4"/>
      <c r="T182" s="4"/>
      <c r="U182" s="4"/>
      <c r="V182" s="4"/>
      <c r="W182" s="4"/>
      <c r="X182" s="4"/>
      <c r="Y182" s="4"/>
    </row>
    <row r="183" spans="1:25" s="122" customFormat="1">
      <c r="A183" s="4"/>
      <c r="B183" s="21" t="s">
        <v>347</v>
      </c>
      <c r="F183" s="4"/>
      <c r="G183" s="4"/>
      <c r="H183" s="4"/>
      <c r="I183" s="4"/>
      <c r="J183" s="4"/>
      <c r="K183" s="4"/>
      <c r="L183" s="4"/>
      <c r="M183" s="4"/>
      <c r="N183" s="4"/>
      <c r="O183" s="79"/>
      <c r="P183" s="4"/>
      <c r="Q183" s="4"/>
      <c r="R183" s="4"/>
      <c r="S183" s="4"/>
      <c r="T183" s="4"/>
      <c r="U183" s="4"/>
      <c r="V183" s="4"/>
      <c r="W183" s="4"/>
      <c r="X183" s="4"/>
      <c r="Y183" s="4"/>
    </row>
    <row r="184" spans="1:25" s="122" customFormat="1">
      <c r="A184" s="4"/>
      <c r="B184" s="21" t="s">
        <v>348</v>
      </c>
      <c r="F184" s="4"/>
      <c r="G184" s="4"/>
      <c r="H184" s="4"/>
      <c r="I184" s="4"/>
      <c r="J184" s="4"/>
      <c r="K184" s="4"/>
      <c r="L184" s="4"/>
      <c r="M184" s="4"/>
      <c r="N184" s="4"/>
      <c r="O184" s="79"/>
      <c r="P184" s="4"/>
      <c r="Q184" s="4"/>
      <c r="R184" s="4"/>
      <c r="S184" s="4"/>
      <c r="T184" s="4"/>
      <c r="U184" s="4"/>
      <c r="V184" s="4"/>
      <c r="W184" s="4"/>
      <c r="X184" s="4"/>
      <c r="Y184" s="4"/>
    </row>
    <row r="185" spans="1:25" s="122" customFormat="1">
      <c r="A185" s="4"/>
      <c r="B185" s="21" t="s">
        <v>349</v>
      </c>
      <c r="F185" s="4"/>
      <c r="G185" s="4"/>
      <c r="H185" s="4"/>
      <c r="I185" s="4"/>
      <c r="J185" s="4"/>
      <c r="K185" s="4"/>
      <c r="L185" s="4"/>
      <c r="M185" s="4"/>
      <c r="N185" s="4"/>
      <c r="O185" s="79"/>
      <c r="P185" s="4"/>
      <c r="Q185" s="4"/>
      <c r="R185" s="4"/>
      <c r="S185" s="4"/>
      <c r="T185" s="4"/>
      <c r="U185" s="4"/>
      <c r="V185" s="4"/>
      <c r="W185" s="4"/>
      <c r="X185" s="4"/>
      <c r="Y185" s="4"/>
    </row>
    <row r="186" spans="1:25" s="122" customFormat="1">
      <c r="A186" s="4"/>
      <c r="B186" s="21" t="s">
        <v>350</v>
      </c>
      <c r="F186" s="4"/>
      <c r="G186" s="4"/>
      <c r="H186" s="4"/>
      <c r="I186" s="4"/>
      <c r="J186" s="4"/>
      <c r="K186" s="4"/>
      <c r="L186" s="4"/>
      <c r="M186" s="4"/>
      <c r="N186" s="4"/>
      <c r="O186" s="79"/>
      <c r="P186" s="4"/>
      <c r="Q186" s="4"/>
      <c r="R186" s="4"/>
      <c r="S186" s="4"/>
      <c r="T186" s="4"/>
      <c r="U186" s="4"/>
      <c r="V186" s="4"/>
      <c r="W186" s="4"/>
      <c r="X186" s="4"/>
      <c r="Y186" s="4"/>
    </row>
    <row r="187" spans="1:25" s="122" customFormat="1">
      <c r="A187" s="4"/>
      <c r="B187" s="21" t="s">
        <v>351</v>
      </c>
      <c r="F187" s="4"/>
      <c r="G187" s="4"/>
      <c r="H187" s="4"/>
      <c r="I187" s="4"/>
      <c r="J187" s="4"/>
      <c r="K187" s="4"/>
      <c r="L187" s="4"/>
      <c r="M187" s="4"/>
      <c r="N187" s="4"/>
      <c r="O187" s="79"/>
      <c r="P187" s="4"/>
      <c r="Q187" s="4"/>
      <c r="R187" s="4"/>
      <c r="S187" s="4"/>
      <c r="T187" s="4"/>
      <c r="U187" s="4"/>
      <c r="V187" s="4"/>
      <c r="W187" s="4"/>
      <c r="X187" s="4"/>
      <c r="Y187" s="4"/>
    </row>
    <row r="188" spans="1:25" s="122" customFormat="1">
      <c r="A188" s="4"/>
      <c r="B188" s="21" t="s">
        <v>352</v>
      </c>
      <c r="F188" s="4"/>
      <c r="G188" s="4"/>
      <c r="H188" s="4"/>
      <c r="I188" s="4"/>
      <c r="J188" s="4"/>
      <c r="K188" s="4"/>
      <c r="L188" s="4"/>
      <c r="M188" s="4"/>
      <c r="N188" s="4"/>
      <c r="O188" s="79"/>
      <c r="P188" s="4"/>
      <c r="Q188" s="4"/>
      <c r="R188" s="4"/>
      <c r="S188" s="4"/>
      <c r="T188" s="4"/>
      <c r="U188" s="4"/>
      <c r="V188" s="4"/>
      <c r="W188" s="4"/>
      <c r="X188" s="4"/>
      <c r="Y188" s="4"/>
    </row>
    <row r="189" spans="1:25" s="122" customFormat="1">
      <c r="A189" s="4"/>
      <c r="B189" s="21" t="s">
        <v>353</v>
      </c>
      <c r="F189" s="4"/>
      <c r="G189" s="4"/>
      <c r="H189" s="4"/>
      <c r="I189" s="4"/>
      <c r="J189" s="4"/>
      <c r="K189" s="4"/>
      <c r="L189" s="4"/>
      <c r="M189" s="4"/>
      <c r="N189" s="4"/>
      <c r="O189" s="79"/>
      <c r="P189" s="4"/>
      <c r="Q189" s="4"/>
      <c r="R189" s="4"/>
      <c r="S189" s="4"/>
      <c r="T189" s="4"/>
      <c r="U189" s="4"/>
      <c r="V189" s="4"/>
      <c r="W189" s="4"/>
      <c r="X189" s="4"/>
      <c r="Y189" s="4"/>
    </row>
    <row r="190" spans="1:25" s="122" customFormat="1">
      <c r="A190" s="4"/>
      <c r="B190" s="21" t="s">
        <v>354</v>
      </c>
      <c r="F190" s="4"/>
      <c r="G190" s="4"/>
      <c r="H190" s="4"/>
      <c r="I190" s="4"/>
      <c r="J190" s="4"/>
      <c r="K190" s="4"/>
      <c r="L190" s="4"/>
      <c r="M190" s="4"/>
      <c r="N190" s="4"/>
      <c r="O190" s="79"/>
      <c r="P190" s="4"/>
      <c r="Q190" s="4"/>
      <c r="R190" s="4"/>
      <c r="S190" s="4"/>
      <c r="T190" s="4"/>
      <c r="U190" s="4"/>
      <c r="V190" s="4"/>
      <c r="W190" s="4"/>
      <c r="X190" s="4"/>
      <c r="Y190" s="4"/>
    </row>
    <row r="191" spans="1:25" s="122" customFormat="1">
      <c r="A191" s="4"/>
      <c r="B191" s="21" t="s">
        <v>355</v>
      </c>
      <c r="F191" s="4"/>
      <c r="G191" s="4"/>
      <c r="H191" s="4"/>
      <c r="I191" s="4"/>
      <c r="J191" s="4"/>
      <c r="K191" s="4"/>
      <c r="L191" s="4"/>
      <c r="M191" s="4"/>
      <c r="N191" s="4"/>
      <c r="O191" s="79"/>
      <c r="P191" s="4"/>
      <c r="Q191" s="4"/>
      <c r="R191" s="4"/>
      <c r="S191" s="4"/>
      <c r="T191" s="4"/>
      <c r="U191" s="4"/>
      <c r="V191" s="4"/>
      <c r="W191" s="4"/>
      <c r="X191" s="4"/>
      <c r="Y191" s="4"/>
    </row>
    <row r="192" spans="1:25" s="122" customFormat="1">
      <c r="A192" s="4"/>
      <c r="B192" s="21" t="s">
        <v>356</v>
      </c>
      <c r="F192" s="4"/>
      <c r="G192" s="4"/>
      <c r="H192" s="4"/>
      <c r="I192" s="4"/>
      <c r="J192" s="4"/>
      <c r="K192" s="4"/>
      <c r="L192" s="4"/>
      <c r="M192" s="4"/>
      <c r="N192" s="4"/>
      <c r="O192" s="79"/>
      <c r="P192" s="4"/>
      <c r="Q192" s="4"/>
      <c r="R192" s="4"/>
      <c r="S192" s="4"/>
      <c r="T192" s="4"/>
      <c r="U192" s="4"/>
      <c r="V192" s="4"/>
      <c r="W192" s="4"/>
      <c r="X192" s="4"/>
      <c r="Y192" s="4"/>
    </row>
    <row r="193" spans="1:25" s="122" customFormat="1">
      <c r="A193" s="4"/>
      <c r="B193" s="21" t="s">
        <v>357</v>
      </c>
      <c r="F193" s="4"/>
      <c r="G193" s="4"/>
      <c r="H193" s="4"/>
      <c r="I193" s="4"/>
      <c r="J193" s="4"/>
      <c r="K193" s="4"/>
      <c r="L193" s="4"/>
      <c r="M193" s="4"/>
      <c r="N193" s="4"/>
      <c r="O193" s="79"/>
      <c r="P193" s="4"/>
      <c r="Q193" s="4"/>
      <c r="R193" s="4"/>
      <c r="S193" s="4"/>
      <c r="T193" s="4"/>
      <c r="U193" s="4"/>
      <c r="V193" s="4"/>
      <c r="W193" s="4"/>
      <c r="X193" s="4"/>
      <c r="Y193" s="4"/>
    </row>
    <row r="194" spans="1:25" s="122" customFormat="1">
      <c r="A194" s="4"/>
      <c r="B194" s="21" t="s">
        <v>358</v>
      </c>
      <c r="F194" s="4"/>
      <c r="G194" s="4"/>
      <c r="H194" s="4"/>
      <c r="I194" s="4"/>
      <c r="J194" s="4"/>
      <c r="K194" s="4"/>
      <c r="L194" s="4"/>
      <c r="M194" s="4"/>
      <c r="N194" s="4"/>
      <c r="O194" s="79"/>
      <c r="P194" s="4"/>
      <c r="Q194" s="4"/>
      <c r="R194" s="4"/>
      <c r="S194" s="4"/>
      <c r="T194" s="4"/>
      <c r="U194" s="4"/>
      <c r="V194" s="4"/>
      <c r="W194" s="4"/>
      <c r="X194" s="4"/>
      <c r="Y194" s="4"/>
    </row>
    <row r="195" spans="1:25" s="122" customFormat="1">
      <c r="A195" s="4"/>
      <c r="B195" s="21" t="s">
        <v>359</v>
      </c>
      <c r="F195" s="4"/>
      <c r="G195" s="4"/>
      <c r="H195" s="4"/>
      <c r="I195" s="4"/>
      <c r="J195" s="4"/>
      <c r="K195" s="4"/>
      <c r="L195" s="4"/>
      <c r="M195" s="4"/>
      <c r="N195" s="4"/>
      <c r="O195" s="79"/>
      <c r="P195" s="4"/>
      <c r="Q195" s="4"/>
      <c r="R195" s="4"/>
      <c r="S195" s="4"/>
      <c r="T195" s="4"/>
      <c r="U195" s="4"/>
      <c r="V195" s="4"/>
      <c r="W195" s="4"/>
      <c r="X195" s="4"/>
      <c r="Y195" s="4"/>
    </row>
    <row r="196" spans="1:25" s="122" customFormat="1">
      <c r="A196" s="4"/>
      <c r="B196" s="21" t="s">
        <v>360</v>
      </c>
      <c r="F196" s="4"/>
      <c r="G196" s="4"/>
      <c r="H196" s="4"/>
      <c r="I196" s="4"/>
      <c r="J196" s="4"/>
      <c r="K196" s="4"/>
      <c r="L196" s="4"/>
      <c r="M196" s="4"/>
      <c r="N196" s="4"/>
      <c r="O196" s="79"/>
      <c r="P196" s="4"/>
      <c r="Q196" s="4"/>
      <c r="R196" s="4"/>
      <c r="S196" s="4"/>
      <c r="T196" s="4"/>
      <c r="U196" s="4"/>
      <c r="V196" s="4"/>
      <c r="W196" s="4"/>
      <c r="X196" s="4"/>
      <c r="Y196" s="4"/>
    </row>
    <row r="197" spans="1:25" s="122" customFormat="1">
      <c r="A197" s="4"/>
      <c r="B197" s="21" t="s">
        <v>361</v>
      </c>
      <c r="F197" s="4"/>
      <c r="G197" s="4"/>
      <c r="H197" s="4"/>
      <c r="I197" s="4"/>
      <c r="J197" s="4"/>
      <c r="K197" s="4"/>
      <c r="L197" s="4"/>
      <c r="M197" s="4"/>
      <c r="N197" s="4"/>
      <c r="O197" s="79"/>
      <c r="P197" s="4"/>
      <c r="Q197" s="4"/>
      <c r="R197" s="4"/>
      <c r="S197" s="4"/>
      <c r="T197" s="4"/>
      <c r="U197" s="4"/>
      <c r="V197" s="4"/>
      <c r="W197" s="4"/>
      <c r="X197" s="4"/>
      <c r="Y197" s="4"/>
    </row>
    <row r="198" spans="1:25" s="122" customFormat="1">
      <c r="A198" s="4"/>
      <c r="B198" s="21" t="s">
        <v>362</v>
      </c>
      <c r="F198" s="4"/>
      <c r="G198" s="4"/>
      <c r="H198" s="4"/>
      <c r="I198" s="4"/>
      <c r="J198" s="4"/>
      <c r="K198" s="4"/>
      <c r="L198" s="4"/>
      <c r="M198" s="4"/>
      <c r="N198" s="4"/>
      <c r="O198" s="79"/>
      <c r="P198" s="4"/>
      <c r="Q198" s="4"/>
      <c r="R198" s="4"/>
      <c r="S198" s="4"/>
      <c r="T198" s="4"/>
      <c r="U198" s="4"/>
      <c r="V198" s="4"/>
      <c r="W198" s="4"/>
      <c r="X198" s="4"/>
      <c r="Y198" s="4"/>
    </row>
    <row r="199" spans="1:25" s="122" customFormat="1">
      <c r="A199" s="4"/>
      <c r="B199" s="21" t="s">
        <v>200</v>
      </c>
      <c r="F199" s="4"/>
      <c r="G199" s="4"/>
      <c r="H199" s="4"/>
      <c r="I199" s="4"/>
      <c r="J199" s="4"/>
      <c r="K199" s="4"/>
      <c r="L199" s="4"/>
      <c r="M199" s="4"/>
      <c r="N199" s="4"/>
      <c r="O199" s="79"/>
      <c r="P199" s="4"/>
      <c r="Q199" s="4"/>
      <c r="R199" s="4"/>
      <c r="S199" s="4"/>
      <c r="T199" s="4"/>
      <c r="U199" s="4"/>
      <c r="V199" s="4"/>
      <c r="W199" s="4"/>
      <c r="X199" s="4"/>
      <c r="Y199" s="4"/>
    </row>
  </sheetData>
  <mergeCells count="6">
    <mergeCell ref="K37:L37"/>
    <mergeCell ref="K39:L39"/>
    <mergeCell ref="A112:D112"/>
    <mergeCell ref="K31:L31"/>
    <mergeCell ref="K32:L32"/>
    <mergeCell ref="K33:L34"/>
  </mergeCells>
  <dataValidations disablePrompts="1" count="1">
    <dataValidation type="list" allowBlank="1" showInputMessage="1" showErrorMessage="1" sqref="B16" xr:uid="{00000000-0002-0000-0700-000000000000}">
      <formula1>#REF!</formula1>
    </dataValidation>
  </dataValidations>
  <hyperlinks>
    <hyperlink ref="B79" r:id="rId1" xr:uid="{00000000-0004-0000-0700-000000000000}"/>
    <hyperlink ref="B80" r:id="rId2" xr:uid="{00000000-0004-0000-0700-000001000000}"/>
  </hyperlinks>
  <pageMargins left="0.7" right="0.7" top="0.75" bottom="0.75" header="0.3" footer="0.3"/>
  <pageSetup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G48"/>
  <sheetViews>
    <sheetView zoomScale="90" zoomScaleNormal="90" workbookViewId="0">
      <selection activeCell="F27" sqref="F27"/>
    </sheetView>
  </sheetViews>
  <sheetFormatPr defaultRowHeight="12.75"/>
  <cols>
    <col min="1" max="1" width="8.75" bestFit="1" customWidth="1"/>
    <col min="2" max="2" width="35.75" customWidth="1"/>
    <col min="3" max="3" width="12.875" customWidth="1"/>
    <col min="4" max="4" width="10.5" bestFit="1" customWidth="1"/>
    <col min="5" max="5" width="30.625" customWidth="1"/>
    <col min="6" max="6" width="90.625" customWidth="1"/>
    <col min="7" max="8" width="30.625" customWidth="1"/>
  </cols>
  <sheetData>
    <row r="1" spans="1:7" s="262" customFormat="1" ht="57" customHeight="1"/>
    <row r="2" spans="1:7">
      <c r="A2" s="232"/>
    </row>
    <row r="3" spans="1:7">
      <c r="A3" s="283" t="s">
        <v>363</v>
      </c>
      <c r="B3" s="283"/>
      <c r="C3" s="283"/>
      <c r="D3" s="283"/>
      <c r="E3" s="283"/>
      <c r="F3" s="283"/>
      <c r="G3" s="283"/>
    </row>
    <row r="4" spans="1:7">
      <c r="A4" s="232"/>
      <c r="B4" s="232"/>
      <c r="C4" s="232"/>
      <c r="D4" s="232"/>
      <c r="E4" s="232"/>
      <c r="F4" s="232"/>
      <c r="G4" s="232"/>
    </row>
    <row r="5" spans="1:7">
      <c r="A5" s="232"/>
      <c r="B5" s="76"/>
      <c r="C5" s="232"/>
      <c r="D5" s="232"/>
      <c r="E5" s="232"/>
      <c r="F5" s="232"/>
      <c r="G5" s="232"/>
    </row>
    <row r="6" spans="1:7">
      <c r="A6" s="232"/>
      <c r="B6" s="76"/>
      <c r="C6" s="232"/>
      <c r="D6" s="232"/>
      <c r="E6" s="232"/>
      <c r="F6" s="232"/>
      <c r="G6" s="232"/>
    </row>
    <row r="7" spans="1:7">
      <c r="G7" s="232"/>
    </row>
    <row r="8" spans="1:7">
      <c r="A8" s="162" t="s">
        <v>364</v>
      </c>
      <c r="B8" s="162" t="s">
        <v>365</v>
      </c>
      <c r="C8" s="162" t="s">
        <v>366</v>
      </c>
      <c r="D8" s="162" t="s">
        <v>367</v>
      </c>
      <c r="E8" s="162" t="s">
        <v>368</v>
      </c>
      <c r="F8" s="175" t="s">
        <v>369</v>
      </c>
      <c r="G8" s="232"/>
    </row>
    <row r="9" spans="1:7">
      <c r="A9" s="193">
        <v>1</v>
      </c>
      <c r="B9" s="193"/>
      <c r="C9" s="193"/>
      <c r="D9" s="193"/>
      <c r="E9" s="193"/>
      <c r="F9" s="194"/>
      <c r="G9" s="232"/>
    </row>
    <row r="10" spans="1:7">
      <c r="A10" s="193">
        <v>2</v>
      </c>
      <c r="B10" s="193"/>
      <c r="C10" s="193"/>
      <c r="D10" s="193"/>
      <c r="E10" s="193"/>
      <c r="F10" s="194"/>
      <c r="G10" s="232"/>
    </row>
    <row r="11" spans="1:7">
      <c r="A11" s="193">
        <v>3</v>
      </c>
      <c r="B11" s="193"/>
      <c r="C11" s="193"/>
      <c r="D11" s="193"/>
      <c r="E11" s="193"/>
      <c r="F11" s="194"/>
      <c r="G11" s="232"/>
    </row>
    <row r="12" spans="1:7">
      <c r="A12" s="193">
        <v>4</v>
      </c>
      <c r="B12" s="193"/>
      <c r="C12" s="193"/>
      <c r="D12" s="193"/>
      <c r="E12" s="193"/>
      <c r="F12" s="194"/>
      <c r="G12" s="232"/>
    </row>
    <row r="13" spans="1:7">
      <c r="A13" s="193">
        <v>5</v>
      </c>
      <c r="B13" s="193"/>
      <c r="C13" s="193"/>
      <c r="D13" s="193"/>
      <c r="E13" s="193"/>
      <c r="F13" s="194"/>
      <c r="G13" s="232"/>
    </row>
    <row r="14" spans="1:7">
      <c r="A14" s="193">
        <v>6</v>
      </c>
      <c r="B14" s="193"/>
      <c r="C14" s="193"/>
      <c r="D14" s="193"/>
      <c r="E14" s="193"/>
      <c r="F14" s="194"/>
      <c r="G14" s="232"/>
    </row>
    <row r="15" spans="1:7">
      <c r="A15" s="193">
        <v>7</v>
      </c>
      <c r="B15" s="193"/>
      <c r="C15" s="193"/>
      <c r="D15" s="193"/>
      <c r="E15" s="193"/>
      <c r="F15" s="194"/>
      <c r="G15" s="232"/>
    </row>
    <row r="16" spans="1:7">
      <c r="A16" s="193">
        <v>8</v>
      </c>
      <c r="B16" s="193"/>
      <c r="C16" s="193"/>
      <c r="D16" s="193"/>
      <c r="E16" s="193"/>
      <c r="F16" s="194"/>
      <c r="G16" s="232"/>
    </row>
    <row r="17" spans="1:7">
      <c r="A17" s="193">
        <v>9</v>
      </c>
      <c r="B17" s="193"/>
      <c r="C17" s="193"/>
      <c r="D17" s="193"/>
      <c r="E17" s="193"/>
      <c r="F17" s="194"/>
      <c r="G17" s="232"/>
    </row>
    <row r="18" spans="1:7">
      <c r="A18" s="193">
        <v>10</v>
      </c>
      <c r="B18" s="193"/>
      <c r="C18" s="193"/>
      <c r="D18" s="193"/>
      <c r="E18" s="193"/>
      <c r="F18" s="194"/>
      <c r="G18" s="232"/>
    </row>
    <row r="19" spans="1:7">
      <c r="A19" s="193">
        <v>11</v>
      </c>
      <c r="B19" s="193"/>
      <c r="C19" s="193"/>
      <c r="D19" s="193"/>
      <c r="E19" s="193"/>
      <c r="F19" s="193"/>
      <c r="G19" s="232"/>
    </row>
    <row r="20" spans="1:7">
      <c r="A20" s="193">
        <v>12</v>
      </c>
      <c r="B20" s="193"/>
      <c r="C20" s="193"/>
      <c r="D20" s="193"/>
      <c r="E20" s="193"/>
      <c r="F20" s="193"/>
      <c r="G20" s="232"/>
    </row>
    <row r="21" spans="1:7">
      <c r="A21" s="193">
        <v>13</v>
      </c>
      <c r="B21" s="193"/>
      <c r="C21" s="193"/>
      <c r="D21" s="193"/>
      <c r="E21" s="193"/>
      <c r="F21" s="193"/>
      <c r="G21" s="232"/>
    </row>
    <row r="22" spans="1:7">
      <c r="A22" s="193">
        <v>14</v>
      </c>
      <c r="B22" s="193"/>
      <c r="C22" s="193"/>
      <c r="D22" s="193"/>
      <c r="E22" s="193"/>
      <c r="F22" s="193"/>
      <c r="G22" s="232"/>
    </row>
    <row r="23" spans="1:7">
      <c r="A23" s="193">
        <v>15</v>
      </c>
      <c r="B23" s="193"/>
      <c r="C23" s="193"/>
      <c r="D23" s="193"/>
      <c r="E23" s="193"/>
      <c r="F23" s="193"/>
      <c r="G23" s="232"/>
    </row>
    <row r="24" spans="1:7">
      <c r="A24" s="193">
        <v>16</v>
      </c>
      <c r="B24" s="193"/>
      <c r="C24" s="193"/>
      <c r="D24" s="193"/>
      <c r="E24" s="193"/>
      <c r="F24" s="193"/>
      <c r="G24" s="232"/>
    </row>
    <row r="25" spans="1:7">
      <c r="A25" s="193">
        <v>17</v>
      </c>
      <c r="B25" s="193"/>
      <c r="C25" s="193"/>
      <c r="D25" s="193"/>
      <c r="E25" s="193"/>
      <c r="F25" s="193"/>
      <c r="G25" s="232"/>
    </row>
    <row r="26" spans="1:7">
      <c r="A26" s="193">
        <v>18</v>
      </c>
      <c r="B26" s="193"/>
      <c r="C26" s="193"/>
      <c r="D26" s="193"/>
      <c r="E26" s="193"/>
      <c r="F26" s="193"/>
      <c r="G26" s="232"/>
    </row>
    <row r="27" spans="1:7">
      <c r="A27" s="193">
        <v>19</v>
      </c>
      <c r="B27" s="193"/>
      <c r="C27" s="193"/>
      <c r="D27" s="193"/>
      <c r="E27" s="193"/>
      <c r="F27" s="193"/>
      <c r="G27" s="232"/>
    </row>
    <row r="28" spans="1:7">
      <c r="A28" s="193">
        <v>20</v>
      </c>
      <c r="B28" s="193"/>
      <c r="C28" s="193"/>
      <c r="D28" s="193"/>
      <c r="E28" s="193"/>
      <c r="F28" s="193"/>
      <c r="G28" s="232"/>
    </row>
    <row r="29" spans="1:7">
      <c r="A29" s="193">
        <v>21</v>
      </c>
      <c r="B29" s="193"/>
      <c r="C29" s="193"/>
      <c r="D29" s="193"/>
      <c r="E29" s="193"/>
      <c r="F29" s="193"/>
      <c r="G29" s="232"/>
    </row>
    <row r="30" spans="1:7">
      <c r="A30" s="193">
        <v>22</v>
      </c>
      <c r="B30" s="193"/>
      <c r="C30" s="193"/>
      <c r="D30" s="193"/>
      <c r="E30" s="193"/>
      <c r="F30" s="193"/>
      <c r="G30" s="232"/>
    </row>
    <row r="31" spans="1:7">
      <c r="A31" s="193">
        <v>23</v>
      </c>
      <c r="B31" s="193"/>
      <c r="C31" s="193"/>
      <c r="D31" s="193"/>
      <c r="E31" s="193"/>
      <c r="F31" s="193"/>
      <c r="G31" s="232"/>
    </row>
    <row r="32" spans="1:7">
      <c r="A32" s="193">
        <v>24</v>
      </c>
      <c r="B32" s="193"/>
      <c r="C32" s="193"/>
      <c r="D32" s="193"/>
      <c r="E32" s="193"/>
      <c r="F32" s="193"/>
      <c r="G32" s="232"/>
    </row>
    <row r="33" spans="1:7">
      <c r="A33" s="193">
        <v>25</v>
      </c>
      <c r="B33" s="193"/>
      <c r="C33" s="193"/>
      <c r="D33" s="193"/>
      <c r="E33" s="193"/>
      <c r="F33" s="193"/>
      <c r="G33" s="232"/>
    </row>
    <row r="34" spans="1:7">
      <c r="A34" s="193">
        <v>26</v>
      </c>
      <c r="B34" s="193"/>
      <c r="C34" s="193"/>
      <c r="D34" s="193"/>
      <c r="E34" s="193"/>
      <c r="F34" s="194"/>
      <c r="G34" s="232"/>
    </row>
    <row r="35" spans="1:7">
      <c r="A35" s="193">
        <v>27</v>
      </c>
      <c r="B35" s="193"/>
      <c r="C35" s="193"/>
      <c r="D35" s="193"/>
      <c r="E35" s="193"/>
      <c r="F35" s="194"/>
      <c r="G35" s="232"/>
    </row>
    <row r="36" spans="1:7">
      <c r="A36" s="193">
        <v>28</v>
      </c>
      <c r="B36" s="193"/>
      <c r="C36" s="193"/>
      <c r="D36" s="193"/>
      <c r="E36" s="193"/>
      <c r="F36" s="194"/>
      <c r="G36" s="232"/>
    </row>
    <row r="37" spans="1:7">
      <c r="A37" s="193">
        <v>29</v>
      </c>
      <c r="B37" s="193"/>
      <c r="C37" s="193"/>
      <c r="D37" s="193"/>
      <c r="E37" s="193"/>
      <c r="F37" s="194"/>
      <c r="G37" s="232"/>
    </row>
    <row r="38" spans="1:7">
      <c r="A38" s="193">
        <v>30</v>
      </c>
      <c r="B38" s="193"/>
      <c r="C38" s="193"/>
      <c r="D38" s="193"/>
      <c r="E38" s="193"/>
      <c r="F38" s="194"/>
      <c r="G38" s="232"/>
    </row>
    <row r="39" spans="1:7">
      <c r="A39" s="193">
        <v>31</v>
      </c>
      <c r="B39" s="193"/>
      <c r="C39" s="193"/>
      <c r="D39" s="193"/>
      <c r="E39" s="193"/>
      <c r="F39" s="194"/>
      <c r="G39" s="232"/>
    </row>
    <row r="40" spans="1:7">
      <c r="A40" s="193">
        <v>32</v>
      </c>
      <c r="B40" s="193"/>
      <c r="C40" s="193"/>
      <c r="D40" s="193"/>
      <c r="E40" s="193"/>
      <c r="F40" s="194"/>
      <c r="G40" s="232"/>
    </row>
    <row r="41" spans="1:7">
      <c r="A41" s="193">
        <v>33</v>
      </c>
      <c r="B41" s="193"/>
      <c r="C41" s="193"/>
      <c r="D41" s="193"/>
      <c r="E41" s="193"/>
      <c r="F41" s="194"/>
      <c r="G41" s="232"/>
    </row>
    <row r="42" spans="1:7">
      <c r="A42" s="193">
        <v>34</v>
      </c>
      <c r="B42" s="193"/>
      <c r="C42" s="193"/>
      <c r="D42" s="193"/>
      <c r="E42" s="193"/>
      <c r="F42" s="194"/>
      <c r="G42" s="232"/>
    </row>
    <row r="43" spans="1:7">
      <c r="A43" s="193">
        <v>35</v>
      </c>
      <c r="B43" s="193"/>
      <c r="C43" s="193"/>
      <c r="D43" s="193"/>
      <c r="E43" s="193"/>
      <c r="F43" s="194"/>
      <c r="G43" s="232"/>
    </row>
    <row r="44" spans="1:7">
      <c r="A44" s="193">
        <v>36</v>
      </c>
      <c r="B44" s="193"/>
      <c r="C44" s="193"/>
      <c r="D44" s="193"/>
      <c r="E44" s="193"/>
      <c r="F44" s="194"/>
      <c r="G44" s="232"/>
    </row>
    <row r="45" spans="1:7">
      <c r="A45" s="193">
        <v>37</v>
      </c>
      <c r="B45" s="193"/>
      <c r="C45" s="193"/>
      <c r="D45" s="193"/>
      <c r="E45" s="193"/>
      <c r="F45" s="194"/>
      <c r="G45" s="232"/>
    </row>
    <row r="46" spans="1:7">
      <c r="A46" s="193">
        <v>38</v>
      </c>
      <c r="B46" s="193"/>
      <c r="C46" s="193"/>
      <c r="D46" s="193"/>
      <c r="E46" s="193"/>
      <c r="F46" s="194"/>
      <c r="G46" s="232"/>
    </row>
    <row r="47" spans="1:7">
      <c r="A47" s="193">
        <v>39</v>
      </c>
      <c r="B47" s="193"/>
      <c r="C47" s="193"/>
      <c r="D47" s="193"/>
      <c r="E47" s="193"/>
      <c r="F47" s="194"/>
      <c r="G47" s="232"/>
    </row>
    <row r="48" spans="1:7">
      <c r="A48" s="193">
        <v>40</v>
      </c>
      <c r="B48" s="193"/>
      <c r="C48" s="193"/>
      <c r="D48" s="193"/>
      <c r="E48" s="193"/>
      <c r="F48" s="194"/>
      <c r="G48" s="232"/>
    </row>
  </sheetData>
  <mergeCells count="2">
    <mergeCell ref="A1:XFD1"/>
    <mergeCell ref="A3:G3"/>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'Fixed Data'!$F$122:$F$127</xm:f>
          </x14:formula1>
          <xm:sqref>D9:D48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9FB78B7478E545974ADA52ADBCB2EF" ma:contentTypeVersion="12" ma:contentTypeDescription="Create a new document." ma:contentTypeScope="" ma:versionID="4d0bc658e799cbe23c90e56c25e64997">
  <xsd:schema xmlns:xsd="http://www.w3.org/2001/XMLSchema" xmlns:xs="http://www.w3.org/2001/XMLSchema" xmlns:p="http://schemas.microsoft.com/office/2006/metadata/properties" xmlns:ns2="c4cdc2b8-2334-4e0e-bda2-806723e90c39" xmlns:ns3="ddc63569-3e2f-4e7a-be05-2ae44eb749e3" targetNamespace="http://schemas.microsoft.com/office/2006/metadata/properties" ma:root="true" ma:fieldsID="87f3b168b8764967d1d2f1e9d4c2792c" ns2:_="" ns3:_="">
    <xsd:import namespace="c4cdc2b8-2334-4e0e-bda2-806723e90c39"/>
    <xsd:import namespace="ddc63569-3e2f-4e7a-be05-2ae44eb749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cdc2b8-2334-4e0e-bda2-806723e90c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c63569-3e2f-4e7a-be05-2ae44eb749e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d="http://www.w3.org/2001/XMLSchema" xmlns:xsi="http://www.w3.org/2001/XMLSchema-instance" xmlns="http://www.boldonjames.com/2008/01/sie/internal/label" sislVersion="0" policy="973096ae-7329-4b3b-9368-47aeba6959e1" origin="userSelected"/>
</file>

<file path=customXml/itemProps1.xml><?xml version="1.0" encoding="utf-8"?>
<ds:datastoreItem xmlns:ds="http://schemas.openxmlformats.org/officeDocument/2006/customXml" ds:itemID="{B391B99A-63E3-402F-8FD7-C7A8BED06A82}">
  <ds:schemaRefs>
    <ds:schemaRef ds:uri="http://schemas.microsoft.com/sharepoint/v3/contenttype/forms"/>
  </ds:schemaRefs>
</ds:datastoreItem>
</file>

<file path=customXml/itemProps2.xml><?xml version="1.0" encoding="utf-8"?>
<ds:datastoreItem xmlns:ds="http://schemas.openxmlformats.org/officeDocument/2006/customXml" ds:itemID="{42F6CAB1-8BCA-4613-AD00-F8BBDDD28122}">
  <ds:schemaRefs>
    <ds:schemaRef ds:uri="http://www.w3.org/XML/1998/namespace"/>
    <ds:schemaRef ds:uri="http://purl.org/dc/elements/1.1/"/>
    <ds:schemaRef ds:uri="http://schemas.microsoft.com/office/2006/documentManagement/types"/>
    <ds:schemaRef ds:uri="http://schemas.microsoft.com/office/2006/metadata/properties"/>
    <ds:schemaRef ds:uri="60c5b189-27e4-43da-a3da-95a59f3670c7"/>
    <ds:schemaRef ds:uri="http://schemas.microsoft.com/office/infopath/2007/PartnerControls"/>
    <ds:schemaRef ds:uri="http://purl.org/dc/dcmitype/"/>
    <ds:schemaRef ds:uri="http://schemas.openxmlformats.org/package/2006/metadata/core-properties"/>
    <ds:schemaRef ds:uri="00bf09af-a290-4f87-9ba4-60e83074aeb2"/>
    <ds:schemaRef ds:uri="http://purl.org/dc/terms/"/>
  </ds:schemaRefs>
</ds:datastoreItem>
</file>

<file path=customXml/itemProps3.xml><?xml version="1.0" encoding="utf-8"?>
<ds:datastoreItem xmlns:ds="http://schemas.openxmlformats.org/officeDocument/2006/customXml" ds:itemID="{DAE4D79C-85BD-4EA9-AFD3-20B7A505FBF6}"/>
</file>

<file path=customXml/itemProps4.xml><?xml version="1.0" encoding="utf-8"?>
<ds:datastoreItem xmlns:ds="http://schemas.openxmlformats.org/officeDocument/2006/customXml" ds:itemID="{0EEB31C0-ED4F-49A6-8A4F-F01DD48F0FD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Cover</vt:lpstr>
      <vt:lpstr>Change Log</vt:lpstr>
      <vt:lpstr>Summary</vt:lpstr>
      <vt:lpstr>Blank</vt:lpstr>
      <vt:lpstr>Guidance</vt:lpstr>
      <vt:lpstr>Full Opt. Considered</vt:lpstr>
      <vt:lpstr>Fixed Data</vt:lpstr>
      <vt:lpstr>Fixed Data (CPIH)</vt:lpstr>
      <vt:lpstr>Risk Register</vt:lpstr>
      <vt:lpstr>Template</vt:lpstr>
      <vt:lpstr>Workings</vt:lpstr>
      <vt:lpstr>InvestmentClass</vt:lpstr>
      <vt:lpstr>OutputList</vt:lpstr>
    </vt:vector>
  </TitlesOfParts>
  <Manager/>
  <Company>Ofgem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RIIO-GT2 CBA Template</dc:title>
  <dc:subject/>
  <dc:creator>Ofgem</dc:creator>
  <cp:keywords>Data</cp:keywords>
  <dc:description/>
  <cp:lastModifiedBy>National Grid</cp:lastModifiedBy>
  <cp:revision/>
  <dcterms:created xsi:type="dcterms:W3CDTF">2018-08-02T11:53:31Z</dcterms:created>
  <dcterms:modified xsi:type="dcterms:W3CDTF">2020-09-16T10:42:45Z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1688d3fb-c3e7-4907-8ffc-6ffb2a88c0be</vt:lpwstr>
  </property>
  <property fmtid="{D5CDD505-2E9C-101B-9397-08002B2CF9AE}" pid="3" name="bjSaver">
    <vt:lpwstr>WXoYCeGbFqQc8FZh5Mhj3Bj0oqW2Gt1E</vt:lpwstr>
  </property>
  <property fmtid="{D5CDD505-2E9C-101B-9397-08002B2CF9AE}" pid="4" name="ContentTypeId">
    <vt:lpwstr>0x010100929FB78B7478E545974ADA52ADBCB2EF</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This item has no classification</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DocumentSecurityLabel">
    <vt:lpwstr>This item has no classification</vt:lpwstr>
  </property>
  <property fmtid="{D5CDD505-2E9C-101B-9397-08002B2CF9AE}" pid="10" name="_NewReviewCycle">
    <vt:lpwstr/>
  </property>
</Properties>
</file>