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7935" tabRatio="669" activeTab="0"/>
  </bookViews>
  <sheets>
    <sheet name="Example 1 - Existing Intertrips" sheetId="1" r:id="rId1"/>
    <sheet name="Example 2 - No Intertrips" sheetId="2" r:id="rId2"/>
    <sheet name="Arming Example" sheetId="3" r:id="rId3"/>
  </sheets>
  <definedNames>
    <definedName name="_xlnm.Print_Area" localSheetId="0">'Example 1 - Existing Intertrips'!$A$1:$H$23</definedName>
  </definedNames>
  <calcPr fullCalcOnLoad="1"/>
</workbook>
</file>

<file path=xl/sharedStrings.xml><?xml version="1.0" encoding="utf-8"?>
<sst xmlns="http://schemas.openxmlformats.org/spreadsheetml/2006/main" count="138" uniqueCount="81">
  <si>
    <t>A</t>
  </si>
  <si>
    <t>B</t>
  </si>
  <si>
    <t>C</t>
  </si>
  <si>
    <t>D</t>
  </si>
  <si>
    <t>E</t>
  </si>
  <si>
    <t>F</t>
  </si>
  <si>
    <t>G</t>
  </si>
  <si>
    <t>POWER STATION</t>
  </si>
  <si>
    <t>Difference:</t>
  </si>
  <si>
    <t>Required Capability (2009/10):</t>
  </si>
  <si>
    <t>Actual Capability (2009/10):</t>
  </si>
  <si>
    <t>6 hours</t>
  </si>
  <si>
    <t>10 hours</t>
  </si>
  <si>
    <t>999 min (max allowed)</t>
  </si>
  <si>
    <t>Up to 1 hour</t>
  </si>
  <si>
    <t>Up to 30 min</t>
  </si>
  <si>
    <t>Total Available Intertrip Capability:</t>
  </si>
  <si>
    <t>Maximum Allowed Intertrip Capability:</t>
  </si>
  <si>
    <t>Example 1: Derogated Boundary with existing commercial intertrips</t>
  </si>
  <si>
    <r>
      <t xml:space="preserve">Example 2: Derogated Boundary with </t>
    </r>
    <r>
      <rPr>
        <b/>
        <u val="single"/>
        <sz val="14"/>
        <rFont val="Arial"/>
        <family val="2"/>
      </rPr>
      <t>no</t>
    </r>
    <r>
      <rPr>
        <b/>
        <sz val="14"/>
        <rFont val="Arial"/>
        <family val="2"/>
      </rPr>
      <t xml:space="preserve"> existing commercial intertrips</t>
    </r>
  </si>
  <si>
    <t>None specific</t>
  </si>
  <si>
    <t>Diversity is required to ensure intertrip capability exists during generating unit outages and a range of energy market conditions.The capability to trip up to 1320 MW must continue to exist, taking account of station load factors and the need for planned BMU outages. Using the firm trippable generation levels above, power stations A and D would be chosen to provide Category 5 intertrips. The total volume of intertrip availability would be 4000 MW, being the combined station output of A and D.</t>
  </si>
  <si>
    <t>ARMING EXAMPLE</t>
  </si>
  <si>
    <t>Assume non I/T limit = 2000MW, anticipated flow = 2400MW</t>
  </si>
  <si>
    <t>increases limit by:
250MW</t>
  </si>
  <si>
    <t>increases limit by:
400MW</t>
  </si>
  <si>
    <t>increases limit by:
300MW</t>
  </si>
  <si>
    <t>Unit providing voltage support for next credible fault</t>
  </si>
  <si>
    <t>300MW benefit required: 250MW delivered by arming this unit</t>
  </si>
  <si>
    <t>400MW benefit required: 400MW benefit delivered by arming this unit</t>
  </si>
  <si>
    <t>400MW benefit required: 300MW benefit delivered by arming this unit</t>
  </si>
  <si>
    <t>under provides, and required for volts</t>
  </si>
  <si>
    <t>satisfactorily provides: no specific detriment</t>
  </si>
  <si>
    <t>under provides</t>
  </si>
  <si>
    <t>Therefore, in this example, most suitable candidates for arming are Units B and C, with preference to arm B owing to long NDZ for unit C.</t>
  </si>
  <si>
    <t>Note that this Arming example is separate to the Selection examples. Stations A to D in the table below have Category 5 intertrips installed, and the selection criteria are based on close-to-real-time considerations. It is assumed that all generating units will be running.</t>
  </si>
  <si>
    <t>Power Stations selected for Category 5 Intertrip:</t>
  </si>
  <si>
    <t>j) Anticipated time to return to commercial load following an intertrip;</t>
  </si>
  <si>
    <t>k) Technical characteristics of a Generating Unit;</t>
  </si>
  <si>
    <t>l) For a boundary which requires 1320 MW on intertrip, how much volume of intertrip should be available?</t>
  </si>
  <si>
    <t>Other factors to consider</t>
  </si>
  <si>
    <t>b) £200,000 assumed for installation of new intertrip equipment</t>
  </si>
  <si>
    <t>c) Standard annual capability fee as per CUSC</t>
  </si>
  <si>
    <t>e) Based on publicly available data from DECC/BERR (Dukes)</t>
  </si>
  <si>
    <t>j) MZT data from BMRS (www.bmreports.com)</t>
  </si>
  <si>
    <t>Long time to resync (Minimum Zero Time) following trip</t>
  </si>
  <si>
    <t>satisfactorily provides but long MZT if tripped</t>
  </si>
  <si>
    <t>a) Total Station Output Capable of Being Intertripped</t>
  </si>
  <si>
    <t>X (All Units)</t>
  </si>
  <si>
    <t>i) Initial selection shown with BOLD border</t>
  </si>
  <si>
    <t>Diversity is required to ensure intertrip capability exists during generating unit outages and a range of energy market conditions.The capability to trip up to 1320 MW must continue to exist, taking account of station load factors and the need for planned BMU outages. Using the effectiveness and the firm trippable generation levels above, power stations A and B would be chosen to provide Category 5 intertrips. The total volume of intertrip availability would be 3800 MW, being the combined station output of A and B.</t>
  </si>
  <si>
    <t>With no pre-existing commercial intertrips, the effectiveness of nuclear plant remains high, although the likely timescales associated with making changes to the Safety Case count against it in terms of selection as, over the lifetime of the derogation, other alternatives are likely to be more attractive.</t>
  </si>
  <si>
    <r>
      <t xml:space="preserve">4 x 350 MW </t>
    </r>
    <r>
      <rPr>
        <b/>
        <sz val="10"/>
        <rFont val="Arial"/>
        <family val="2"/>
      </rPr>
      <t>coal fired</t>
    </r>
    <r>
      <rPr>
        <sz val="10"/>
        <rFont val="Arial"/>
        <family val="0"/>
      </rPr>
      <t xml:space="preserve"> power station, </t>
    </r>
    <r>
      <rPr>
        <b/>
        <sz val="10"/>
        <rFont val="Arial"/>
        <family val="2"/>
      </rPr>
      <t>existing commercial intertrip</t>
    </r>
  </si>
  <si>
    <r>
      <t xml:space="preserve">1 x 800 MW </t>
    </r>
    <r>
      <rPr>
        <b/>
        <sz val="10"/>
        <rFont val="Arial"/>
        <family val="2"/>
      </rPr>
      <t>CCGT</t>
    </r>
    <r>
      <rPr>
        <sz val="10"/>
        <rFont val="Arial"/>
        <family val="0"/>
      </rPr>
      <t xml:space="preserve"> power station, </t>
    </r>
    <r>
      <rPr>
        <b/>
        <sz val="10"/>
        <rFont val="Arial"/>
        <family val="2"/>
      </rPr>
      <t>existing commercial intertrip</t>
    </r>
  </si>
  <si>
    <r>
      <t xml:space="preserve">4 x 650 MW </t>
    </r>
    <r>
      <rPr>
        <b/>
        <sz val="10"/>
        <rFont val="Arial"/>
        <family val="2"/>
      </rPr>
      <t>nuclear</t>
    </r>
    <r>
      <rPr>
        <sz val="10"/>
        <rFont val="Arial"/>
        <family val="0"/>
      </rPr>
      <t xml:space="preserve"> power station, </t>
    </r>
    <r>
      <rPr>
        <b/>
        <sz val="10"/>
        <rFont val="Arial"/>
        <family val="2"/>
      </rPr>
      <t>existing commercial intertrip</t>
    </r>
  </si>
  <si>
    <r>
      <t xml:space="preserve">4 x 200 MW </t>
    </r>
    <r>
      <rPr>
        <b/>
        <sz val="10"/>
        <rFont val="Arial"/>
        <family val="2"/>
      </rPr>
      <t>hydro</t>
    </r>
    <r>
      <rPr>
        <sz val="10"/>
        <rFont val="Arial"/>
        <family val="0"/>
      </rPr>
      <t xml:space="preserve"> power station</t>
    </r>
  </si>
  <si>
    <r>
      <t xml:space="preserve">150 MW </t>
    </r>
    <r>
      <rPr>
        <b/>
        <sz val="10"/>
        <rFont val="Arial"/>
        <family val="2"/>
      </rPr>
      <t>wind</t>
    </r>
    <r>
      <rPr>
        <sz val="10"/>
        <rFont val="Arial"/>
        <family val="0"/>
      </rPr>
      <t xml:space="preserve"> farm</t>
    </r>
  </si>
  <si>
    <r>
      <t xml:space="preserve">100 MW </t>
    </r>
    <r>
      <rPr>
        <b/>
        <sz val="10"/>
        <rFont val="Arial"/>
        <family val="2"/>
      </rPr>
      <t>wind</t>
    </r>
    <r>
      <rPr>
        <sz val="10"/>
        <rFont val="Arial"/>
        <family val="0"/>
      </rPr>
      <t xml:space="preserve"> farm</t>
    </r>
  </si>
  <si>
    <r>
      <t xml:space="preserve">4 x 500 MW </t>
    </r>
    <r>
      <rPr>
        <b/>
        <sz val="10"/>
        <rFont val="Arial"/>
        <family val="2"/>
      </rPr>
      <t>coal fired</t>
    </r>
    <r>
      <rPr>
        <sz val="10"/>
        <rFont val="Arial"/>
        <family val="0"/>
      </rPr>
      <t xml:space="preserve"> power station</t>
    </r>
  </si>
  <si>
    <r>
      <t xml:space="preserve">4 x 350 MW </t>
    </r>
    <r>
      <rPr>
        <b/>
        <sz val="10"/>
        <rFont val="Arial"/>
        <family val="2"/>
      </rPr>
      <t>coal fired</t>
    </r>
    <r>
      <rPr>
        <sz val="10"/>
        <rFont val="Arial"/>
        <family val="0"/>
      </rPr>
      <t xml:space="preserve"> power station</t>
    </r>
  </si>
  <si>
    <r>
      <t xml:space="preserve">1 x 800 MW </t>
    </r>
    <r>
      <rPr>
        <b/>
        <sz val="10"/>
        <rFont val="Arial"/>
        <family val="2"/>
      </rPr>
      <t>CCGT</t>
    </r>
    <r>
      <rPr>
        <sz val="10"/>
        <rFont val="Arial"/>
        <family val="0"/>
      </rPr>
      <t xml:space="preserve"> power station</t>
    </r>
  </si>
  <si>
    <r>
      <t xml:space="preserve">4 x 650 MW </t>
    </r>
    <r>
      <rPr>
        <b/>
        <sz val="10"/>
        <rFont val="Arial"/>
        <family val="2"/>
      </rPr>
      <t>nuclear</t>
    </r>
    <r>
      <rPr>
        <sz val="10"/>
        <rFont val="Arial"/>
        <family val="0"/>
      </rPr>
      <t xml:space="preserve"> power station</t>
    </r>
  </si>
  <si>
    <r>
      <t>e)</t>
    </r>
    <r>
      <rPr>
        <sz val="10"/>
        <rFont val="Times New Roman"/>
        <family val="1"/>
      </rPr>
      <t> </t>
    </r>
    <r>
      <rPr>
        <sz val="10"/>
        <rFont val="Helvetica"/>
        <family val="0"/>
      </rPr>
      <t>Load factor</t>
    </r>
  </si>
  <si>
    <t>b) The cost of connecting a Generating Unit to the System-to-Generator Scheme</t>
  </si>
  <si>
    <r>
      <t>c)</t>
    </r>
    <r>
      <rPr>
        <sz val="10"/>
        <rFont val="Times New Roman"/>
        <family val="1"/>
      </rPr>
      <t xml:space="preserve"> </t>
    </r>
    <r>
      <rPr>
        <sz val="10"/>
        <rFont val="Helvetica"/>
        <family val="0"/>
      </rPr>
      <t>Payments associated with a category 5 service provider</t>
    </r>
  </si>
  <si>
    <t>d) Trippable size of individual Generating Unit</t>
  </si>
  <si>
    <t>f) BMU Output x Load Factor (d*e)</t>
  </si>
  <si>
    <t>g) Total Station x Load Factor (a*e)</t>
  </si>
  <si>
    <t>g) Need to maintain 1320 MW intertrip capability during outage of one BMU per station</t>
  </si>
  <si>
    <t>h) (1) Effective Cost per Generating Unit (£/MWh) (b+c)/(f)</t>
  </si>
  <si>
    <t>h) (2) Effective Cost for Power Station (£/MWh)  (b+c)/(g)</t>
  </si>
  <si>
    <t>i) Firm trippable Generation: Total Station x Load Factor - BMU Outage (g-d)</t>
  </si>
  <si>
    <r>
      <t>(d)</t>
    </r>
    <r>
      <rPr>
        <sz val="7"/>
        <rFont val="Times New Roman"/>
        <family val="1"/>
      </rPr>
      <t> W</t>
    </r>
    <r>
      <rPr>
        <sz val="10"/>
        <rFont val="TTE22E91B8t00"/>
        <family val="0"/>
      </rPr>
      <t>here practicable, only arming sufficient intertrip volume on generating units to enable the discrepancy between the present derogated transmission boundary capability and that capability that would be required to satisfy compliance with the GB SQSS; and</t>
    </r>
  </si>
  <si>
    <r>
      <t>c)</t>
    </r>
    <r>
      <rPr>
        <sz val="7"/>
        <rFont val="Times New Roman"/>
        <family val="1"/>
      </rPr>
      <t> A</t>
    </r>
    <r>
      <rPr>
        <sz val="10"/>
        <rFont val="TTE22E91B8t00"/>
        <family val="0"/>
      </rPr>
      <t>ny disproportionately detrimental effect to the system in the event of a specific generating unit or combination of units being intertripped when compared to the benefit of arming that generating unit or units (e.g. impact of loss of MVAr reserves, local constraint issues);</t>
    </r>
  </si>
  <si>
    <t>b) The effectiveness of intertripping a specific unit in relieving the constraint with respect to the conditions at that time;</t>
  </si>
  <si>
    <t>a) The output of category 5 providers’ generating units;</t>
  </si>
  <si>
    <t>(e) Equitable treatment of generating units where more than one generating unit can provide the required intertrip volume and where, after taking into consideration the above criteria, there is no way of differentiating between the generating units.</t>
  </si>
  <si>
    <t>a) For Station C, 250 MW represents 1 x GT. BMU has 2 x 250 MW GTs and 1 x 300 MW ST). Assumes CCGT has demonstrated contractual obligation to deliver steam, hence can only trip 1 GT (0 GTs during GT outages)</t>
  </si>
  <si>
    <t>Summary</t>
  </si>
  <si>
    <t>Not relevant in this example</t>
  </si>
  <si>
    <t xml:space="preserve">l) For a boundary which requires 1320 MW on intertrip, how much volume of intertrip should be available?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</si>
</sst>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18">
    <font>
      <sz val="10"/>
      <name val="Arial"/>
      <family val="0"/>
    </font>
    <font>
      <sz val="10"/>
      <name val="Helvetica"/>
      <family val="0"/>
    </font>
    <font>
      <sz val="7"/>
      <name val="Times New Roman"/>
      <family val="1"/>
    </font>
    <font>
      <sz val="8"/>
      <name val="Arial"/>
      <family val="0"/>
    </font>
    <font>
      <i/>
      <sz val="10"/>
      <name val="Arial"/>
      <family val="2"/>
    </font>
    <font>
      <b/>
      <sz val="10"/>
      <name val="Arial"/>
      <family val="2"/>
    </font>
    <font>
      <u val="single"/>
      <sz val="10"/>
      <color indexed="12"/>
      <name val="Arial"/>
      <family val="0"/>
    </font>
    <font>
      <u val="single"/>
      <sz val="10"/>
      <color indexed="36"/>
      <name val="Arial"/>
      <family val="0"/>
    </font>
    <font>
      <sz val="10"/>
      <name val="TTE22E91B8t00"/>
      <family val="0"/>
    </font>
    <font>
      <sz val="10"/>
      <name val="TTE22F84F0t00"/>
      <family val="0"/>
    </font>
    <font>
      <sz val="10"/>
      <color indexed="8"/>
      <name val="Arial"/>
      <family val="2"/>
    </font>
    <font>
      <b/>
      <sz val="14"/>
      <name val="Arial"/>
      <family val="2"/>
    </font>
    <font>
      <b/>
      <sz val="12"/>
      <name val="Arial"/>
      <family val="2"/>
    </font>
    <font>
      <b/>
      <u val="single"/>
      <sz val="14"/>
      <name val="Arial"/>
      <family val="2"/>
    </font>
    <font>
      <sz val="12"/>
      <name val="Arial"/>
      <family val="2"/>
    </font>
    <font>
      <sz val="14"/>
      <name val="Arial"/>
      <family val="0"/>
    </font>
    <font>
      <b/>
      <sz val="10"/>
      <name val="TTE22E91B8t00"/>
      <family val="0"/>
    </font>
    <font>
      <sz val="10"/>
      <name val="Times New Roman"/>
      <family val="1"/>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style="thin"/>
      <bottom style="double"/>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medium"/>
      <right style="medium"/>
      <top style="medium"/>
      <bottom style="medium"/>
    </border>
    <border>
      <left>
        <color indexed="63"/>
      </left>
      <right style="thin"/>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vertical="top" wrapText="1"/>
    </xf>
    <xf numFmtId="0" fontId="5" fillId="2" borderId="1" xfId="0" applyFont="1" applyFill="1" applyBorder="1" applyAlignment="1">
      <alignment vertical="top" wrapText="1"/>
    </xf>
    <xf numFmtId="0" fontId="0" fillId="0" borderId="1" xfId="0" applyBorder="1" applyAlignment="1">
      <alignment vertical="top" wrapText="1"/>
    </xf>
    <xf numFmtId="0" fontId="1" fillId="2" borderId="1" xfId="0" applyFont="1" applyFill="1" applyBorder="1" applyAlignment="1">
      <alignment vertical="top" wrapText="1"/>
    </xf>
    <xf numFmtId="0" fontId="0" fillId="2" borderId="1" xfId="0" applyFont="1" applyFill="1" applyBorder="1" applyAlignment="1">
      <alignment vertical="top" wrapText="1"/>
    </xf>
    <xf numFmtId="0" fontId="4" fillId="0" borderId="1" xfId="0" applyFont="1" applyBorder="1" applyAlignment="1">
      <alignment vertical="top" wrapText="1"/>
    </xf>
    <xf numFmtId="0" fontId="0" fillId="0" borderId="0" xfId="0" applyAlignment="1">
      <alignment vertical="top"/>
    </xf>
    <xf numFmtId="0" fontId="11" fillId="0" borderId="0" xfId="0" applyFont="1" applyAlignment="1">
      <alignment vertical="top"/>
    </xf>
    <xf numFmtId="0" fontId="0" fillId="0" borderId="1" xfId="0" applyBorder="1" applyAlignment="1">
      <alignment vertical="top"/>
    </xf>
    <xf numFmtId="0" fontId="5" fillId="0" borderId="1" xfId="0" applyFont="1" applyBorder="1" applyAlignment="1">
      <alignment vertical="top"/>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5" fillId="0" borderId="0" xfId="0" applyFont="1" applyAlignment="1">
      <alignment/>
    </xf>
    <xf numFmtId="0" fontId="5" fillId="2" borderId="1" xfId="0" applyFont="1" applyFill="1" applyBorder="1" applyAlignment="1">
      <alignment/>
    </xf>
    <xf numFmtId="0" fontId="0" fillId="0" borderId="4" xfId="0" applyFill="1" applyBorder="1" applyAlignment="1">
      <alignment/>
    </xf>
    <xf numFmtId="0" fontId="0" fillId="3" borderId="5" xfId="0"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vertical="top" wrapText="1"/>
    </xf>
    <xf numFmtId="0" fontId="15" fillId="0" borderId="0" xfId="0" applyFont="1" applyAlignment="1">
      <alignment vertical="top" wrapText="1"/>
    </xf>
    <xf numFmtId="0" fontId="11" fillId="2" borderId="1" xfId="0" applyFont="1" applyFill="1" applyBorder="1" applyAlignment="1">
      <alignment vertical="top" wrapText="1"/>
    </xf>
    <xf numFmtId="0" fontId="0" fillId="0" borderId="1" xfId="0" applyBorder="1" applyAlignment="1">
      <alignment horizontal="center" vertical="top" wrapText="1"/>
    </xf>
    <xf numFmtId="0" fontId="11" fillId="0" borderId="1" xfId="0" applyFont="1" applyBorder="1" applyAlignment="1">
      <alignment horizontal="center" vertical="center" wrapText="1"/>
    </xf>
    <xf numFmtId="0" fontId="1" fillId="2" borderId="6" xfId="0" applyFont="1" applyFill="1" applyBorder="1" applyAlignment="1">
      <alignment vertical="top" wrapText="1"/>
    </xf>
    <xf numFmtId="3" fontId="14" fillId="4" borderId="7" xfId="0" applyNumberFormat="1" applyFont="1" applyFill="1" applyBorder="1" applyAlignment="1">
      <alignment horizontal="center" vertical="center" wrapText="1"/>
    </xf>
    <xf numFmtId="3" fontId="14" fillId="4" borderId="8" xfId="0" applyNumberFormat="1" applyFont="1" applyFill="1" applyBorder="1" applyAlignment="1">
      <alignment horizontal="center" vertical="center" wrapText="1"/>
    </xf>
    <xf numFmtId="3" fontId="14" fillId="4"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3" fontId="14" fillId="4" borderId="3" xfId="0" applyNumberFormat="1" applyFont="1" applyFill="1" applyBorder="1" applyAlignment="1">
      <alignment horizontal="center" vertical="center" wrapText="1"/>
    </xf>
    <xf numFmtId="3" fontId="12" fillId="4" borderId="9" xfId="0" applyNumberFormat="1"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168" fontId="12" fillId="0"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Border="1" applyAlignment="1">
      <alignment horizontal="center" vertical="center" wrapText="1"/>
    </xf>
    <xf numFmtId="168" fontId="14" fillId="0" borderId="1" xfId="0" applyNumberFormat="1" applyFont="1" applyBorder="1" applyAlignment="1">
      <alignment horizontal="center" vertical="center" wrapText="1"/>
    </xf>
    <xf numFmtId="3" fontId="14" fillId="0" borderId="1" xfId="0" applyNumberFormat="1"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5" fillId="0" borderId="9"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0" fillId="0" borderId="10" xfId="0" applyBorder="1" applyAlignment="1">
      <alignment vertical="top"/>
    </xf>
    <xf numFmtId="0" fontId="0" fillId="0" borderId="1" xfId="0" applyBorder="1" applyAlignment="1">
      <alignment vertical="top" wrapText="1"/>
    </xf>
    <xf numFmtId="0" fontId="10" fillId="0" borderId="3" xfId="0" applyFont="1"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16" fillId="0" borderId="0" xfId="0" applyFont="1" applyFill="1" applyBorder="1" applyAlignment="1">
      <alignment horizontal="justify" vertical="center"/>
    </xf>
    <xf numFmtId="0" fontId="5" fillId="0" borderId="0" xfId="0" applyFont="1" applyFill="1" applyAlignment="1">
      <alignment vertical="center"/>
    </xf>
    <xf numFmtId="0" fontId="5" fillId="0" borderId="0" xfId="0" applyFont="1" applyAlignment="1">
      <alignment vertical="top"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tabSelected="1" zoomScale="80" zoomScaleNormal="80" workbookViewId="0" topLeftCell="A1">
      <selection activeCell="E1" sqref="E1"/>
    </sheetView>
  </sheetViews>
  <sheetFormatPr defaultColWidth="9.140625" defaultRowHeight="12.75"/>
  <cols>
    <col min="1" max="1" width="43.7109375" style="1" customWidth="1"/>
    <col min="2" max="8" width="16.8515625" style="1" customWidth="1"/>
    <col min="9" max="16384" width="9.140625" style="1" customWidth="1"/>
  </cols>
  <sheetData>
    <row r="1" ht="18">
      <c r="A1" s="8" t="s">
        <v>18</v>
      </c>
    </row>
    <row r="3" spans="1:7" ht="12.75">
      <c r="A3" s="1" t="s">
        <v>9</v>
      </c>
      <c r="B3" s="3">
        <v>4000</v>
      </c>
      <c r="D3" s="44" t="s">
        <v>17</v>
      </c>
      <c r="E3" s="44"/>
      <c r="F3" s="45"/>
      <c r="G3" s="10">
        <v>1320</v>
      </c>
    </row>
    <row r="4" spans="1:7" ht="12.75">
      <c r="A4" s="1" t="s">
        <v>10</v>
      </c>
      <c r="B4" s="3">
        <v>2200</v>
      </c>
      <c r="D4" s="44" t="s">
        <v>16</v>
      </c>
      <c r="E4" s="44"/>
      <c r="F4" s="45"/>
      <c r="G4" s="9">
        <f>B9+C9+D12</f>
        <v>4050</v>
      </c>
    </row>
    <row r="5" spans="1:2" s="7" customFormat="1" ht="12.75">
      <c r="A5" s="7" t="s">
        <v>8</v>
      </c>
      <c r="B5" s="9">
        <f>B3-B4</f>
        <v>1800</v>
      </c>
    </row>
    <row r="6" s="7" customFormat="1" ht="9.75" customHeight="1"/>
    <row r="7" spans="1:8" ht="12.75">
      <c r="A7" s="2" t="s">
        <v>7</v>
      </c>
      <c r="B7" s="2" t="s">
        <v>0</v>
      </c>
      <c r="C7" s="2" t="s">
        <v>1</v>
      </c>
      <c r="D7" s="2" t="s">
        <v>2</v>
      </c>
      <c r="E7" s="2" t="s">
        <v>3</v>
      </c>
      <c r="F7" s="2" t="s">
        <v>4</v>
      </c>
      <c r="G7" s="2" t="s">
        <v>5</v>
      </c>
      <c r="H7" s="2" t="s">
        <v>6</v>
      </c>
    </row>
    <row r="8" spans="1:8" ht="68.25" customHeight="1">
      <c r="A8" s="6"/>
      <c r="B8" s="22" t="s">
        <v>52</v>
      </c>
      <c r="C8" s="22" t="s">
        <v>58</v>
      </c>
      <c r="D8" s="22" t="s">
        <v>53</v>
      </c>
      <c r="E8" s="22" t="s">
        <v>54</v>
      </c>
      <c r="F8" s="22" t="s">
        <v>55</v>
      </c>
      <c r="G8" s="22" t="s">
        <v>56</v>
      </c>
      <c r="H8" s="22" t="s">
        <v>57</v>
      </c>
    </row>
    <row r="9" spans="1:8" ht="25.5">
      <c r="A9" s="5" t="s">
        <v>47</v>
      </c>
      <c r="B9" s="36">
        <v>1400</v>
      </c>
      <c r="C9" s="36">
        <v>2400</v>
      </c>
      <c r="D9" s="36">
        <v>250</v>
      </c>
      <c r="E9" s="36">
        <v>2600</v>
      </c>
      <c r="F9" s="36">
        <v>800</v>
      </c>
      <c r="G9" s="36">
        <v>150</v>
      </c>
      <c r="H9" s="36">
        <v>50</v>
      </c>
    </row>
    <row r="10" spans="1:8" ht="25.5">
      <c r="A10" s="4" t="s">
        <v>63</v>
      </c>
      <c r="B10" s="37">
        <v>0</v>
      </c>
      <c r="C10" s="37">
        <v>200000</v>
      </c>
      <c r="D10" s="37">
        <v>0</v>
      </c>
      <c r="E10" s="37">
        <v>0</v>
      </c>
      <c r="F10" s="37">
        <v>200000</v>
      </c>
      <c r="G10" s="37">
        <v>200000</v>
      </c>
      <c r="H10" s="37">
        <v>200000</v>
      </c>
    </row>
    <row r="11" spans="1:8" ht="25.5">
      <c r="A11" s="4" t="s">
        <v>64</v>
      </c>
      <c r="B11" s="37">
        <v>30000</v>
      </c>
      <c r="C11" s="37">
        <v>30000</v>
      </c>
      <c r="D11" s="37">
        <v>30000</v>
      </c>
      <c r="E11" s="37">
        <v>30000</v>
      </c>
      <c r="F11" s="37">
        <v>30000</v>
      </c>
      <c r="G11" s="37">
        <v>30000</v>
      </c>
      <c r="H11" s="37">
        <v>30000</v>
      </c>
    </row>
    <row r="12" spans="1:8" ht="15">
      <c r="A12" s="5" t="s">
        <v>65</v>
      </c>
      <c r="B12" s="36">
        <v>350</v>
      </c>
      <c r="C12" s="36">
        <v>600</v>
      </c>
      <c r="D12" s="36">
        <v>250</v>
      </c>
      <c r="E12" s="36">
        <v>650</v>
      </c>
      <c r="F12" s="36">
        <v>200</v>
      </c>
      <c r="G12" s="36">
        <v>150</v>
      </c>
      <c r="H12" s="36">
        <v>50</v>
      </c>
    </row>
    <row r="13" spans="1:8" ht="15">
      <c r="A13" s="4" t="s">
        <v>62</v>
      </c>
      <c r="B13" s="36">
        <v>0.625</v>
      </c>
      <c r="C13" s="36">
        <v>0.625</v>
      </c>
      <c r="D13" s="36">
        <v>0.632</v>
      </c>
      <c r="E13" s="36">
        <v>0.596</v>
      </c>
      <c r="F13" s="36">
        <v>0.161</v>
      </c>
      <c r="G13" s="36">
        <v>0.26</v>
      </c>
      <c r="H13" s="36">
        <v>0.26</v>
      </c>
    </row>
    <row r="14" spans="1:8" ht="15">
      <c r="A14" s="4" t="s">
        <v>66</v>
      </c>
      <c r="B14" s="38">
        <f aca="true" t="shared" si="0" ref="B14:H14">B13*B12</f>
        <v>218.75</v>
      </c>
      <c r="C14" s="38">
        <f t="shared" si="0"/>
        <v>375</v>
      </c>
      <c r="D14" s="38">
        <f t="shared" si="0"/>
        <v>158</v>
      </c>
      <c r="E14" s="38">
        <f t="shared" si="0"/>
        <v>387.4</v>
      </c>
      <c r="F14" s="38">
        <f t="shared" si="0"/>
        <v>32.2</v>
      </c>
      <c r="G14" s="38">
        <f t="shared" si="0"/>
        <v>39</v>
      </c>
      <c r="H14" s="38">
        <f t="shared" si="0"/>
        <v>13</v>
      </c>
    </row>
    <row r="15" spans="1:8" ht="15">
      <c r="A15" s="4" t="s">
        <v>67</v>
      </c>
      <c r="B15" s="39">
        <f aca="true" t="shared" si="1" ref="B15:H15">B9*B13</f>
        <v>875</v>
      </c>
      <c r="C15" s="39">
        <f t="shared" si="1"/>
        <v>1500</v>
      </c>
      <c r="D15" s="39">
        <f t="shared" si="1"/>
        <v>158</v>
      </c>
      <c r="E15" s="39">
        <f t="shared" si="1"/>
        <v>1549.6</v>
      </c>
      <c r="F15" s="38">
        <f t="shared" si="1"/>
        <v>128.8</v>
      </c>
      <c r="G15" s="38">
        <f t="shared" si="1"/>
        <v>39</v>
      </c>
      <c r="H15" s="38">
        <f t="shared" si="1"/>
        <v>13</v>
      </c>
    </row>
    <row r="16" spans="1:8" ht="32.25" customHeight="1">
      <c r="A16" s="24" t="s">
        <v>69</v>
      </c>
      <c r="B16" s="34">
        <f>(B10+B11)/B14</f>
        <v>137.14285714285714</v>
      </c>
      <c r="C16" s="34">
        <f aca="true" t="shared" si="2" ref="C16:H16">(C10+C11)/C14</f>
        <v>613.3333333333334</v>
      </c>
      <c r="D16" s="34">
        <f t="shared" si="2"/>
        <v>189.873417721519</v>
      </c>
      <c r="E16" s="34">
        <f t="shared" si="2"/>
        <v>77.43933918430564</v>
      </c>
      <c r="F16" s="34">
        <f t="shared" si="2"/>
        <v>7142.857142857142</v>
      </c>
      <c r="G16" s="34">
        <f t="shared" si="2"/>
        <v>5897.4358974358975</v>
      </c>
      <c r="H16" s="34">
        <f t="shared" si="2"/>
        <v>17692.30769230769</v>
      </c>
    </row>
    <row r="17" spans="1:8" ht="28.5" customHeight="1" thickBot="1">
      <c r="A17" s="24" t="s">
        <v>70</v>
      </c>
      <c r="B17" s="34">
        <f>(B10+B11)/B15</f>
        <v>34.285714285714285</v>
      </c>
      <c r="C17" s="34">
        <f aca="true" t="shared" si="3" ref="C17:H17">(C10+C11)/C15</f>
        <v>153.33333333333334</v>
      </c>
      <c r="D17" s="34">
        <f t="shared" si="3"/>
        <v>189.873417721519</v>
      </c>
      <c r="E17" s="34">
        <f t="shared" si="3"/>
        <v>19.35983479607641</v>
      </c>
      <c r="F17" s="34">
        <f t="shared" si="3"/>
        <v>1785.7142857142856</v>
      </c>
      <c r="G17" s="34">
        <f t="shared" si="3"/>
        <v>5897.4358974358975</v>
      </c>
      <c r="H17" s="34">
        <f t="shared" si="3"/>
        <v>17692.30769230769</v>
      </c>
    </row>
    <row r="18" spans="1:8" ht="28.5" customHeight="1" thickBot="1">
      <c r="A18" s="12" t="s">
        <v>71</v>
      </c>
      <c r="B18" s="30">
        <f aca="true" t="shared" si="4" ref="B18:H18">B15-B12</f>
        <v>525</v>
      </c>
      <c r="C18" s="25">
        <f t="shared" si="4"/>
        <v>900</v>
      </c>
      <c r="D18" s="26">
        <f t="shared" si="4"/>
        <v>-92</v>
      </c>
      <c r="E18" s="30">
        <f t="shared" si="4"/>
        <v>899.5999999999999</v>
      </c>
      <c r="F18" s="25">
        <f t="shared" si="4"/>
        <v>-71.19999999999999</v>
      </c>
      <c r="G18" s="27">
        <f t="shared" si="4"/>
        <v>-111</v>
      </c>
      <c r="H18" s="27">
        <f t="shared" si="4"/>
        <v>-37</v>
      </c>
    </row>
    <row r="19" spans="1:8" ht="12.75">
      <c r="A19" s="19" t="s">
        <v>40</v>
      </c>
      <c r="B19" s="28"/>
      <c r="C19" s="28"/>
      <c r="D19" s="28"/>
      <c r="E19" s="28"/>
      <c r="F19" s="28"/>
      <c r="G19" s="28"/>
      <c r="H19" s="28"/>
    </row>
    <row r="20" spans="1:8" ht="28.5" customHeight="1">
      <c r="A20" s="4" t="s">
        <v>37</v>
      </c>
      <c r="B20" s="36" t="s">
        <v>11</v>
      </c>
      <c r="C20" s="36" t="s">
        <v>11</v>
      </c>
      <c r="D20" s="36" t="s">
        <v>12</v>
      </c>
      <c r="E20" s="36" t="s">
        <v>13</v>
      </c>
      <c r="F20" s="36" t="s">
        <v>13</v>
      </c>
      <c r="G20" s="36" t="s">
        <v>14</v>
      </c>
      <c r="H20" s="36" t="s">
        <v>15</v>
      </c>
    </row>
    <row r="21" spans="1:8" ht="12.75">
      <c r="A21" s="11" t="s">
        <v>38</v>
      </c>
      <c r="B21" s="46"/>
      <c r="C21" s="46"/>
      <c r="D21" s="46"/>
      <c r="E21" s="46"/>
      <c r="F21" s="46"/>
      <c r="G21" s="46"/>
      <c r="H21" s="46"/>
    </row>
    <row r="22" spans="1:8" ht="56.25" customHeight="1">
      <c r="A22" s="19" t="s">
        <v>80</v>
      </c>
      <c r="B22" s="47" t="s">
        <v>21</v>
      </c>
      <c r="C22" s="48"/>
      <c r="D22" s="48"/>
      <c r="E22" s="48"/>
      <c r="F22" s="48"/>
      <c r="G22" s="48"/>
      <c r="H22" s="49"/>
    </row>
    <row r="23" spans="1:8" s="20" customFormat="1" ht="36">
      <c r="A23" s="21" t="s">
        <v>36</v>
      </c>
      <c r="B23" s="35" t="s">
        <v>48</v>
      </c>
      <c r="C23" s="23"/>
      <c r="D23" s="23"/>
      <c r="E23" s="35" t="s">
        <v>48</v>
      </c>
      <c r="F23" s="23"/>
      <c r="G23" s="23"/>
      <c r="H23" s="23"/>
    </row>
    <row r="24" ht="9" customHeight="1"/>
    <row r="25" spans="1:8" ht="30.75" customHeight="1">
      <c r="A25" s="43" t="s">
        <v>77</v>
      </c>
      <c r="B25" s="43"/>
      <c r="C25" s="43"/>
      <c r="D25" s="43"/>
      <c r="E25" s="43"/>
      <c r="F25" s="43"/>
      <c r="G25" s="43"/>
      <c r="H25" s="43"/>
    </row>
    <row r="26" spans="1:8" ht="12.75">
      <c r="A26" s="43" t="s">
        <v>41</v>
      </c>
      <c r="B26" s="43"/>
      <c r="C26" s="43"/>
      <c r="D26" s="43"/>
      <c r="E26" s="43"/>
      <c r="F26" s="43"/>
      <c r="G26" s="43"/>
      <c r="H26" s="43"/>
    </row>
    <row r="27" spans="1:8" ht="12.75">
      <c r="A27" s="43" t="s">
        <v>42</v>
      </c>
      <c r="B27" s="43"/>
      <c r="C27" s="43"/>
      <c r="D27" s="43"/>
      <c r="E27" s="43"/>
      <c r="F27" s="43"/>
      <c r="G27" s="43"/>
      <c r="H27" s="43"/>
    </row>
    <row r="28" spans="1:8" ht="12.75">
      <c r="A28" s="43" t="s">
        <v>43</v>
      </c>
      <c r="B28" s="43"/>
      <c r="C28" s="43"/>
      <c r="D28" s="43"/>
      <c r="E28" s="43"/>
      <c r="F28" s="43"/>
      <c r="G28" s="43"/>
      <c r="H28" s="43"/>
    </row>
    <row r="29" spans="1:8" ht="12.75">
      <c r="A29" s="43" t="s">
        <v>68</v>
      </c>
      <c r="B29" s="43"/>
      <c r="C29" s="43"/>
      <c r="D29" s="43"/>
      <c r="E29" s="43"/>
      <c r="F29" s="43"/>
      <c r="G29" s="43"/>
      <c r="H29" s="43"/>
    </row>
    <row r="30" spans="1:8" ht="12.75">
      <c r="A30" s="43" t="s">
        <v>49</v>
      </c>
      <c r="B30" s="43"/>
      <c r="C30" s="43"/>
      <c r="D30" s="43"/>
      <c r="E30" s="43"/>
      <c r="F30" s="43"/>
      <c r="G30" s="43"/>
      <c r="H30" s="43"/>
    </row>
    <row r="31" spans="1:8" ht="12.75">
      <c r="A31" s="43" t="s">
        <v>44</v>
      </c>
      <c r="B31" s="43"/>
      <c r="C31" s="43"/>
      <c r="D31" s="43"/>
      <c r="E31" s="43"/>
      <c r="F31" s="43"/>
      <c r="G31" s="43"/>
      <c r="H31" s="43"/>
    </row>
  </sheetData>
  <mergeCells count="11">
    <mergeCell ref="A27:H27"/>
    <mergeCell ref="A31:H31"/>
    <mergeCell ref="A30:H30"/>
    <mergeCell ref="D3:F3"/>
    <mergeCell ref="D4:F4"/>
    <mergeCell ref="A28:H28"/>
    <mergeCell ref="A29:H29"/>
    <mergeCell ref="B21:H21"/>
    <mergeCell ref="B22:H22"/>
    <mergeCell ref="A26:H26"/>
    <mergeCell ref="A25:H25"/>
  </mergeCells>
  <printOptions/>
  <pageMargins left="0.75" right="0.75" top="1" bottom="1" header="0.5" footer="0.5"/>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zoomScale="80" zoomScaleNormal="80" workbookViewId="0" topLeftCell="A1">
      <selection activeCell="E1" sqref="E1"/>
    </sheetView>
  </sheetViews>
  <sheetFormatPr defaultColWidth="9.140625" defaultRowHeight="12.75"/>
  <cols>
    <col min="1" max="1" width="43.57421875" style="1" customWidth="1"/>
    <col min="2" max="8" width="16.7109375" style="1" customWidth="1"/>
    <col min="9" max="16384" width="9.140625" style="1" customWidth="1"/>
  </cols>
  <sheetData>
    <row r="1" ht="18">
      <c r="A1" s="8" t="s">
        <v>19</v>
      </c>
    </row>
    <row r="3" spans="1:7" ht="12.75">
      <c r="A3" s="1" t="s">
        <v>9</v>
      </c>
      <c r="B3" s="3">
        <v>4000</v>
      </c>
      <c r="D3" s="44" t="s">
        <v>17</v>
      </c>
      <c r="E3" s="44"/>
      <c r="F3" s="45"/>
      <c r="G3" s="10">
        <v>1320</v>
      </c>
    </row>
    <row r="4" spans="1:7" ht="12.75">
      <c r="A4" s="1" t="s">
        <v>10</v>
      </c>
      <c r="B4" s="3">
        <v>2200</v>
      </c>
      <c r="D4" s="44" t="s">
        <v>16</v>
      </c>
      <c r="E4" s="44"/>
      <c r="F4" s="45"/>
      <c r="G4" s="9">
        <f>B9+C9+D12</f>
        <v>4050</v>
      </c>
    </row>
    <row r="5" spans="1:2" s="7" customFormat="1" ht="12.75">
      <c r="A5" s="7" t="s">
        <v>8</v>
      </c>
      <c r="B5" s="9">
        <f>B3-B4</f>
        <v>1800</v>
      </c>
    </row>
    <row r="6" ht="8.25" customHeight="1"/>
    <row r="7" spans="1:8" ht="12.75">
      <c r="A7" s="2" t="s">
        <v>7</v>
      </c>
      <c r="B7" s="2" t="s">
        <v>0</v>
      </c>
      <c r="C7" s="2" t="s">
        <v>1</v>
      </c>
      <c r="D7" s="2" t="s">
        <v>2</v>
      </c>
      <c r="E7" s="2" t="s">
        <v>3</v>
      </c>
      <c r="F7" s="2" t="s">
        <v>4</v>
      </c>
      <c r="G7" s="2" t="s">
        <v>5</v>
      </c>
      <c r="H7" s="2" t="s">
        <v>6</v>
      </c>
    </row>
    <row r="8" spans="1:8" ht="47.25" customHeight="1">
      <c r="A8" s="6"/>
      <c r="B8" s="18" t="s">
        <v>59</v>
      </c>
      <c r="C8" s="18" t="s">
        <v>58</v>
      </c>
      <c r="D8" s="18" t="s">
        <v>60</v>
      </c>
      <c r="E8" s="18" t="s">
        <v>61</v>
      </c>
      <c r="F8" s="18" t="s">
        <v>55</v>
      </c>
      <c r="G8" s="18" t="s">
        <v>56</v>
      </c>
      <c r="H8" s="18" t="s">
        <v>57</v>
      </c>
    </row>
    <row r="9" spans="1:8" ht="25.5">
      <c r="A9" s="5" t="s">
        <v>47</v>
      </c>
      <c r="B9" s="36">
        <v>1400</v>
      </c>
      <c r="C9" s="36">
        <v>2400</v>
      </c>
      <c r="D9" s="36">
        <v>250</v>
      </c>
      <c r="E9" s="36">
        <v>2600</v>
      </c>
      <c r="F9" s="36">
        <v>800</v>
      </c>
      <c r="G9" s="36">
        <v>150</v>
      </c>
      <c r="H9" s="36">
        <v>50</v>
      </c>
    </row>
    <row r="10" spans="1:8" ht="25.5">
      <c r="A10" s="4" t="s">
        <v>63</v>
      </c>
      <c r="B10" s="37">
        <v>200000</v>
      </c>
      <c r="C10" s="37">
        <v>200000</v>
      </c>
      <c r="D10" s="37">
        <v>200000</v>
      </c>
      <c r="E10" s="37">
        <v>200000</v>
      </c>
      <c r="F10" s="37">
        <v>200000</v>
      </c>
      <c r="G10" s="37">
        <v>200000</v>
      </c>
      <c r="H10" s="37">
        <v>200000</v>
      </c>
    </row>
    <row r="11" spans="1:8" ht="25.5">
      <c r="A11" s="4" t="s">
        <v>64</v>
      </c>
      <c r="B11" s="37">
        <v>30000</v>
      </c>
      <c r="C11" s="37">
        <v>30000</v>
      </c>
      <c r="D11" s="37">
        <v>30000</v>
      </c>
      <c r="E11" s="37">
        <v>30000</v>
      </c>
      <c r="F11" s="37">
        <v>30000</v>
      </c>
      <c r="G11" s="37">
        <v>30000</v>
      </c>
      <c r="H11" s="37">
        <v>30000</v>
      </c>
    </row>
    <row r="12" spans="1:8" ht="15">
      <c r="A12" s="5" t="s">
        <v>65</v>
      </c>
      <c r="B12" s="36">
        <v>350</v>
      </c>
      <c r="C12" s="36">
        <v>600</v>
      </c>
      <c r="D12" s="36">
        <v>250</v>
      </c>
      <c r="E12" s="36">
        <v>650</v>
      </c>
      <c r="F12" s="36">
        <v>200</v>
      </c>
      <c r="G12" s="36">
        <v>150</v>
      </c>
      <c r="H12" s="36">
        <v>50</v>
      </c>
    </row>
    <row r="13" spans="1:8" ht="15">
      <c r="A13" s="4" t="s">
        <v>62</v>
      </c>
      <c r="B13" s="36">
        <v>0.625</v>
      </c>
      <c r="C13" s="36">
        <v>0.625</v>
      </c>
      <c r="D13" s="36">
        <v>0.632</v>
      </c>
      <c r="E13" s="36">
        <v>0.596</v>
      </c>
      <c r="F13" s="36">
        <v>0.161</v>
      </c>
      <c r="G13" s="36">
        <v>0.26</v>
      </c>
      <c r="H13" s="36">
        <v>0.26</v>
      </c>
    </row>
    <row r="14" spans="1:8" ht="15">
      <c r="A14" s="4" t="s">
        <v>66</v>
      </c>
      <c r="B14" s="38">
        <f aca="true" t="shared" si="0" ref="B14:H14">B13*B12</f>
        <v>218.75</v>
      </c>
      <c r="C14" s="38">
        <f t="shared" si="0"/>
        <v>375</v>
      </c>
      <c r="D14" s="38">
        <f t="shared" si="0"/>
        <v>158</v>
      </c>
      <c r="E14" s="38">
        <f t="shared" si="0"/>
        <v>387.4</v>
      </c>
      <c r="F14" s="38">
        <f t="shared" si="0"/>
        <v>32.2</v>
      </c>
      <c r="G14" s="38">
        <f t="shared" si="0"/>
        <v>39</v>
      </c>
      <c r="H14" s="38">
        <f t="shared" si="0"/>
        <v>13</v>
      </c>
    </row>
    <row r="15" spans="1:8" ht="15">
      <c r="A15" s="4" t="s">
        <v>67</v>
      </c>
      <c r="B15" s="39">
        <f aca="true" t="shared" si="1" ref="B15:H15">B9*B13</f>
        <v>875</v>
      </c>
      <c r="C15" s="39">
        <f t="shared" si="1"/>
        <v>1500</v>
      </c>
      <c r="D15" s="39">
        <f t="shared" si="1"/>
        <v>158</v>
      </c>
      <c r="E15" s="39">
        <f t="shared" si="1"/>
        <v>1549.6</v>
      </c>
      <c r="F15" s="38">
        <f t="shared" si="1"/>
        <v>128.8</v>
      </c>
      <c r="G15" s="38">
        <f t="shared" si="1"/>
        <v>39</v>
      </c>
      <c r="H15" s="38">
        <f t="shared" si="1"/>
        <v>13</v>
      </c>
    </row>
    <row r="16" spans="1:8" ht="25.5">
      <c r="A16" s="24" t="s">
        <v>69</v>
      </c>
      <c r="B16" s="34">
        <f>(B10+B11)/B14</f>
        <v>1051.4285714285713</v>
      </c>
      <c r="C16" s="34">
        <f aca="true" t="shared" si="2" ref="C16:H16">(C10+C11)/C14</f>
        <v>613.3333333333334</v>
      </c>
      <c r="D16" s="34">
        <f t="shared" si="2"/>
        <v>1455.6962025316457</v>
      </c>
      <c r="E16" s="34">
        <f t="shared" si="2"/>
        <v>593.7016004130098</v>
      </c>
      <c r="F16" s="34">
        <f t="shared" si="2"/>
        <v>7142.857142857142</v>
      </c>
      <c r="G16" s="34">
        <f t="shared" si="2"/>
        <v>5897.4358974358975</v>
      </c>
      <c r="H16" s="34">
        <f t="shared" si="2"/>
        <v>17692.30769230769</v>
      </c>
    </row>
    <row r="17" spans="1:8" ht="26.25" thickBot="1">
      <c r="A17" s="24" t="s">
        <v>70</v>
      </c>
      <c r="B17" s="34">
        <f>(B10+B11)/B15</f>
        <v>262.85714285714283</v>
      </c>
      <c r="C17" s="34">
        <f aca="true" t="shared" si="3" ref="C17:H17">(C10+C11)/C15</f>
        <v>153.33333333333334</v>
      </c>
      <c r="D17" s="34">
        <f t="shared" si="3"/>
        <v>1455.6962025316457</v>
      </c>
      <c r="E17" s="34">
        <f t="shared" si="3"/>
        <v>148.42540010325246</v>
      </c>
      <c r="F17" s="34">
        <f t="shared" si="3"/>
        <v>1785.7142857142856</v>
      </c>
      <c r="G17" s="34">
        <f t="shared" si="3"/>
        <v>5897.4358974358975</v>
      </c>
      <c r="H17" s="34">
        <f t="shared" si="3"/>
        <v>17692.30769230769</v>
      </c>
    </row>
    <row r="18" spans="1:8" ht="26.25" thickBot="1">
      <c r="A18" s="12" t="s">
        <v>71</v>
      </c>
      <c r="B18" s="29">
        <f aca="true" t="shared" si="4" ref="B18:H18">B15-B12</f>
        <v>525</v>
      </c>
      <c r="C18" s="30">
        <f t="shared" si="4"/>
        <v>900</v>
      </c>
      <c r="D18" s="26">
        <f t="shared" si="4"/>
        <v>-92</v>
      </c>
      <c r="E18" s="30">
        <f t="shared" si="4"/>
        <v>899.5999999999999</v>
      </c>
      <c r="F18" s="25">
        <f t="shared" si="4"/>
        <v>-71.19999999999999</v>
      </c>
      <c r="G18" s="27">
        <f t="shared" si="4"/>
        <v>-111</v>
      </c>
      <c r="H18" s="27">
        <f t="shared" si="4"/>
        <v>-37</v>
      </c>
    </row>
    <row r="19" spans="1:8" ht="12.75">
      <c r="A19" s="19" t="s">
        <v>40</v>
      </c>
      <c r="B19" s="28"/>
      <c r="C19" s="28"/>
      <c r="D19" s="28"/>
      <c r="E19" s="28"/>
      <c r="F19" s="28"/>
      <c r="G19" s="28"/>
      <c r="H19" s="28"/>
    </row>
    <row r="20" spans="1:8" ht="28.5" customHeight="1">
      <c r="A20" s="4" t="s">
        <v>37</v>
      </c>
      <c r="B20" s="18" t="s">
        <v>11</v>
      </c>
      <c r="C20" s="18" t="s">
        <v>11</v>
      </c>
      <c r="D20" s="18" t="s">
        <v>12</v>
      </c>
      <c r="E20" s="18" t="s">
        <v>13</v>
      </c>
      <c r="F20" s="18" t="s">
        <v>13</v>
      </c>
      <c r="G20" s="18" t="s">
        <v>14</v>
      </c>
      <c r="H20" s="18" t="s">
        <v>15</v>
      </c>
    </row>
    <row r="21" spans="1:8" ht="43.5" customHeight="1">
      <c r="A21" s="11" t="s">
        <v>38</v>
      </c>
      <c r="B21" s="46" t="s">
        <v>51</v>
      </c>
      <c r="C21" s="46"/>
      <c r="D21" s="46"/>
      <c r="E21" s="46"/>
      <c r="F21" s="46"/>
      <c r="G21" s="46"/>
      <c r="H21" s="46"/>
    </row>
    <row r="22" spans="1:8" ht="54" customHeight="1">
      <c r="A22" s="19" t="s">
        <v>39</v>
      </c>
      <c r="B22" s="47" t="s">
        <v>50</v>
      </c>
      <c r="C22" s="48"/>
      <c r="D22" s="48"/>
      <c r="E22" s="48"/>
      <c r="F22" s="48"/>
      <c r="G22" s="48"/>
      <c r="H22" s="49"/>
    </row>
    <row r="23" spans="1:8" s="20" customFormat="1" ht="36">
      <c r="A23" s="21" t="s">
        <v>36</v>
      </c>
      <c r="B23" s="35" t="s">
        <v>48</v>
      </c>
      <c r="C23" s="35" t="s">
        <v>48</v>
      </c>
      <c r="D23" s="23"/>
      <c r="E23" s="23"/>
      <c r="F23" s="23"/>
      <c r="G23" s="23"/>
      <c r="H23" s="23"/>
    </row>
    <row r="24" ht="9" customHeight="1"/>
    <row r="25" spans="1:8" ht="30" customHeight="1">
      <c r="A25" s="43" t="s">
        <v>77</v>
      </c>
      <c r="B25" s="43"/>
      <c r="C25" s="43"/>
      <c r="D25" s="43"/>
      <c r="E25" s="43"/>
      <c r="F25" s="43"/>
      <c r="G25" s="43"/>
      <c r="H25" s="43"/>
    </row>
    <row r="26" spans="1:8" ht="12.75" customHeight="1">
      <c r="A26" s="43" t="s">
        <v>41</v>
      </c>
      <c r="B26" s="43"/>
      <c r="C26" s="43"/>
      <c r="D26" s="43"/>
      <c r="E26" s="43"/>
      <c r="F26" s="43"/>
      <c r="G26" s="43"/>
      <c r="H26" s="43"/>
    </row>
    <row r="27" spans="1:8" ht="12.75">
      <c r="A27" s="43" t="s">
        <v>42</v>
      </c>
      <c r="B27" s="43"/>
      <c r="C27" s="43"/>
      <c r="D27" s="43"/>
      <c r="E27" s="43"/>
      <c r="F27" s="43"/>
      <c r="G27" s="43"/>
      <c r="H27" s="43"/>
    </row>
    <row r="28" spans="1:8" ht="12.75" customHeight="1">
      <c r="A28" s="43" t="s">
        <v>43</v>
      </c>
      <c r="B28" s="43"/>
      <c r="C28" s="43"/>
      <c r="D28" s="43"/>
      <c r="E28" s="43"/>
      <c r="F28" s="43"/>
      <c r="G28" s="43"/>
      <c r="H28" s="43"/>
    </row>
    <row r="29" spans="1:8" ht="12.75" customHeight="1">
      <c r="A29" s="43" t="s">
        <v>68</v>
      </c>
      <c r="B29" s="43"/>
      <c r="C29" s="43"/>
      <c r="D29" s="43"/>
      <c r="E29" s="43"/>
      <c r="F29" s="43"/>
      <c r="G29" s="43"/>
      <c r="H29" s="43"/>
    </row>
    <row r="30" spans="1:8" ht="12.75">
      <c r="A30" s="43" t="s">
        <v>49</v>
      </c>
      <c r="B30" s="43"/>
      <c r="C30" s="43"/>
      <c r="D30" s="43"/>
      <c r="E30" s="43"/>
      <c r="F30" s="43"/>
      <c r="G30" s="43"/>
      <c r="H30" s="43"/>
    </row>
    <row r="31" spans="1:8" ht="12.75">
      <c r="A31" s="43" t="s">
        <v>44</v>
      </c>
      <c r="B31" s="43"/>
      <c r="C31" s="43"/>
      <c r="D31" s="43"/>
      <c r="E31" s="43"/>
      <c r="F31" s="43"/>
      <c r="G31" s="43"/>
      <c r="H31" s="43"/>
    </row>
  </sheetData>
  <mergeCells count="11">
    <mergeCell ref="A26:H26"/>
    <mergeCell ref="A31:H31"/>
    <mergeCell ref="A29:H29"/>
    <mergeCell ref="A30:H30"/>
    <mergeCell ref="D3:F3"/>
    <mergeCell ref="D4:F4"/>
    <mergeCell ref="A27:H27"/>
    <mergeCell ref="A28:H28"/>
    <mergeCell ref="B22:H22"/>
    <mergeCell ref="B21:H21"/>
    <mergeCell ref="A25:H25"/>
  </mergeCells>
  <printOptions/>
  <pageMargins left="0.75" right="0.75" top="1" bottom="1" header="0.5" footer="0.5"/>
  <pageSetup fitToHeight="1"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E16"/>
  <sheetViews>
    <sheetView workbookViewId="0" topLeftCell="A1">
      <selection activeCell="C2" sqref="C2"/>
    </sheetView>
  </sheetViews>
  <sheetFormatPr defaultColWidth="9.140625" defaultRowHeight="12.75"/>
  <cols>
    <col min="1" max="1" width="44.421875" style="0" customWidth="1"/>
    <col min="2" max="5" width="16.8515625" style="0" customWidth="1"/>
  </cols>
  <sheetData>
    <row r="1" ht="12.75">
      <c r="A1" s="13" t="s">
        <v>22</v>
      </c>
    </row>
    <row r="2" ht="12.75">
      <c r="A2" s="13"/>
    </row>
    <row r="3" ht="12.75">
      <c r="A3" t="s">
        <v>23</v>
      </c>
    </row>
    <row r="4" ht="12" customHeight="1">
      <c r="A4" s="13"/>
    </row>
    <row r="5" spans="1:5" ht="27.75" customHeight="1">
      <c r="A5" s="52" t="s">
        <v>35</v>
      </c>
      <c r="B5" s="43"/>
      <c r="C5" s="43"/>
      <c r="D5" s="43"/>
      <c r="E5" s="43"/>
    </row>
    <row r="6" ht="12.75">
      <c r="A6" s="13"/>
    </row>
    <row r="7" spans="1:5" ht="12.75">
      <c r="A7" s="14"/>
      <c r="B7" s="14" t="s">
        <v>0</v>
      </c>
      <c r="C7" s="14" t="s">
        <v>1</v>
      </c>
      <c r="D7" s="14" t="s">
        <v>2</v>
      </c>
      <c r="E7" s="14" t="s">
        <v>3</v>
      </c>
    </row>
    <row r="8" spans="1:5" ht="13.5" thickBot="1">
      <c r="A8" s="15"/>
      <c r="B8" s="15"/>
      <c r="C8" s="15"/>
      <c r="D8" s="15"/>
      <c r="E8" s="15"/>
    </row>
    <row r="9" spans="1:5" ht="26.25" thickTop="1">
      <c r="A9" s="31" t="s">
        <v>75</v>
      </c>
      <c r="B9" s="16">
        <v>300</v>
      </c>
      <c r="C9" s="16">
        <v>500</v>
      </c>
      <c r="D9" s="16">
        <v>600</v>
      </c>
      <c r="E9" s="16">
        <v>400</v>
      </c>
    </row>
    <row r="10" spans="1:5" ht="38.25">
      <c r="A10" s="32" t="s">
        <v>74</v>
      </c>
      <c r="B10" s="17" t="s">
        <v>24</v>
      </c>
      <c r="C10" s="17" t="s">
        <v>25</v>
      </c>
      <c r="D10" s="17" t="s">
        <v>25</v>
      </c>
      <c r="E10" s="17" t="s">
        <v>26</v>
      </c>
    </row>
    <row r="11" spans="1:5" ht="76.5">
      <c r="A11" s="32" t="s">
        <v>73</v>
      </c>
      <c r="B11" s="17" t="s">
        <v>27</v>
      </c>
      <c r="C11" s="17" t="s">
        <v>20</v>
      </c>
      <c r="D11" s="17" t="s">
        <v>45</v>
      </c>
      <c r="E11" s="17" t="s">
        <v>20</v>
      </c>
    </row>
    <row r="12" spans="1:5" ht="76.5">
      <c r="A12" s="32" t="s">
        <v>72</v>
      </c>
      <c r="B12" s="17" t="s">
        <v>28</v>
      </c>
      <c r="C12" s="17" t="s">
        <v>29</v>
      </c>
      <c r="D12" s="17" t="s">
        <v>29</v>
      </c>
      <c r="E12" s="17" t="s">
        <v>30</v>
      </c>
    </row>
    <row r="13" spans="1:5" ht="64.5" thickBot="1">
      <c r="A13" s="33" t="s">
        <v>76</v>
      </c>
      <c r="B13" s="53" t="s">
        <v>79</v>
      </c>
      <c r="C13" s="54"/>
      <c r="D13" s="54"/>
      <c r="E13" s="55"/>
    </row>
    <row r="14" spans="1:5" ht="51.75" thickBot="1">
      <c r="A14" s="33" t="s">
        <v>78</v>
      </c>
      <c r="B14" s="40" t="s">
        <v>31</v>
      </c>
      <c r="C14" s="42" t="s">
        <v>32</v>
      </c>
      <c r="D14" s="42" t="s">
        <v>46</v>
      </c>
      <c r="E14" s="41" t="s">
        <v>33</v>
      </c>
    </row>
    <row r="16" spans="1:5" ht="29.25" customHeight="1">
      <c r="A16" s="50" t="s">
        <v>34</v>
      </c>
      <c r="B16" s="51"/>
      <c r="C16" s="51"/>
      <c r="D16" s="51"/>
      <c r="E16" s="51"/>
    </row>
  </sheetData>
  <mergeCells count="3">
    <mergeCell ref="A16:E16"/>
    <mergeCell ref="A5:E5"/>
    <mergeCell ref="B13:E1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carole.hook</dc:creator>
  <cp:keywords/>
  <dc:description/>
  <cp:lastModifiedBy>shafqat.r.ali</cp:lastModifiedBy>
  <cp:lastPrinted>2009-04-21T08:37:40Z</cp:lastPrinted>
  <dcterms:created xsi:type="dcterms:W3CDTF">2009-04-07T07:41:36Z</dcterms:created>
  <dcterms:modified xsi:type="dcterms:W3CDTF">2009-04-29T12:50:27Z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