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1.xml" ContentType="application/vnd.openxmlformats-officedocument.drawingml.chartshapes+xml"/>
  <Override PartName="/xl/drawings/drawing54.xml" ContentType="application/vnd.openxmlformats-officedocument.drawingml.chartshapes+xml"/>
  <Override PartName="/xl/drawings/drawing52.xml" ContentType="application/vnd.openxmlformats-officedocument.drawingml.chartshapes+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drawings/drawing69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68.xml" ContentType="application/vnd.openxmlformats-officedocument.drawing+xml"/>
  <Override PartName="/xl/charts/chart57.xml" ContentType="application/vnd.openxmlformats-officedocument.drawingml.chart+xml"/>
  <Override PartName="/xl/drawings/drawing67.xml" ContentType="application/vnd.openxmlformats-officedocument.drawing+xml"/>
  <Override PartName="/xl/drawings/drawing51.xml" ContentType="application/vnd.openxmlformats-officedocument.drawing+xml"/>
  <Override PartName="/xl/charts/chart43.xml" ContentType="application/vnd.openxmlformats-officedocument.drawingml.chart+xml"/>
  <Override PartName="/xl/worksheets/sheet5.xml" ContentType="application/vnd.openxmlformats-officedocument.spreadsheetml.worksheet+xml"/>
  <Override PartName="/xl/drawings/drawing53.xml" ContentType="application/vnd.openxmlformats-officedocument.drawing+xml"/>
  <Override PartName="/xl/charts/chart44.xml" ContentType="application/vnd.openxmlformats-officedocument.drawingml.chart+xml"/>
  <Override PartName="/xl/worksheets/sheet4.xml" ContentType="application/vnd.openxmlformats-officedocument.spreadsheetml.worksheet+xml"/>
  <Override PartName="/xl/drawings/drawing55.xml" ContentType="application/vnd.openxmlformats-officedocument.drawing+xml"/>
  <Override PartName="/xl/drawings/drawing50.xml" ContentType="application/vnd.openxmlformats-officedocument.drawing+xml"/>
  <Override PartName="/xl/charts/chart42.xml" ContentType="application/vnd.openxmlformats-officedocument.drawingml.chart+xml"/>
  <Override PartName="/xl/drawings/drawing49.xml" ContentType="application/vnd.openxmlformats-officedocument.drawing+xml"/>
  <Override PartName="/xl/charts/chart36.xml" ContentType="application/vnd.openxmlformats-officedocument.drawingml.chart+xml"/>
  <Override PartName="/xl/drawings/drawing46.xml" ContentType="application/vnd.openxmlformats-officedocument.drawing+xml"/>
  <Override PartName="/xl/worksheets/sheet1.xml" ContentType="application/vnd.openxmlformats-officedocument.spreadsheetml.worksheet+xml"/>
  <Override PartName="/xl/drawings/drawing47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8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5.xml" ContentType="application/vnd.openxmlformats-officedocument.drawingml.chart+xml"/>
  <Override PartName="/xl/drawings/drawing56.xml" ContentType="application/vnd.openxmlformats-officedocument.drawing+xml"/>
  <Override PartName="/xl/charts/chart46.xml" ContentType="application/vnd.openxmlformats-officedocument.drawingml.chart+xml"/>
  <Override PartName="/xl/charts/chart52.xml" ContentType="application/vnd.openxmlformats-officedocument.drawingml.chart+xml"/>
  <Override PartName="/xl/drawings/drawing63.xml" ContentType="application/vnd.openxmlformats-officedocument.drawing+xml"/>
  <Override PartName="/xl/charts/chart53.xml" ContentType="application/vnd.openxmlformats-officedocument.drawingml.chart+xml"/>
  <Override PartName="/xl/drawings/drawing64.xml" ContentType="application/vnd.openxmlformats-officedocument.drawing+xml"/>
  <Override PartName="/xl/charts/chart54.xml" ContentType="application/vnd.openxmlformats-officedocument.drawingml.chart+xml"/>
  <Override PartName="/xl/drawings/drawing65.xml" ContentType="application/vnd.openxmlformats-officedocument.drawing+xml"/>
  <Override PartName="/xl/charts/chart55.xml" ContentType="application/vnd.openxmlformats-officedocument.drawingml.chart+xml"/>
  <Override PartName="/xl/drawings/drawing66.xml" ContentType="application/vnd.openxmlformats-officedocument.drawing+xml"/>
  <Override PartName="/xl/charts/chart56.xml" ContentType="application/vnd.openxmlformats-officedocument.drawingml.chart+xml"/>
  <Override PartName="/xl/drawings/drawing62.xml" ContentType="application/vnd.openxmlformats-officedocument.drawing+xml"/>
  <Override PartName="/xl/charts/chart51.xml" ContentType="application/vnd.openxmlformats-officedocument.drawingml.chart+xml"/>
  <Override PartName="/xl/drawings/drawing57.xml" ContentType="application/vnd.openxmlformats-officedocument.drawing+xml"/>
  <Override PartName="/xl/charts/chart47.xml" ContentType="application/vnd.openxmlformats-officedocument.drawingml.chart+xml"/>
  <Override PartName="/xl/drawings/drawing58.xml" ContentType="application/vnd.openxmlformats-officedocument.drawing+xml"/>
  <Override PartName="/xl/charts/chart48.xml" ContentType="application/vnd.openxmlformats-officedocument.drawingml.chart+xml"/>
  <Override PartName="/xl/drawings/drawing59.xml" ContentType="application/vnd.openxmlformats-officedocument.drawing+xml"/>
  <Override PartName="/xl/charts/chart49.xml" ContentType="application/vnd.openxmlformats-officedocument.drawingml.chart+xml"/>
  <Override PartName="/xl/drawings/drawing60.xml" ContentType="application/vnd.openxmlformats-officedocument.drawing+xml"/>
  <Override PartName="/xl/charts/chart50.xml" ContentType="application/vnd.openxmlformats-officedocument.drawingml.chart+xml"/>
  <Override PartName="/xl/drawings/drawing61.xml" ContentType="application/vnd.openxmlformats-officedocument.drawing+xml"/>
  <Override PartName="/xl/drawings/drawing45.xml" ContentType="application/vnd.openxmlformats-officedocument.drawing+xml"/>
  <Override PartName="/xl/charts/chart37.xml" ContentType="application/vnd.openxmlformats-officedocument.drawingml.chart+xml"/>
  <Override PartName="/xl/charts/chart3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worksheets/sheet38.xml" ContentType="application/vnd.openxmlformats-officedocument.spreadsheetml.worksheet+xml"/>
  <Override PartName="/xl/drawings/drawing11.xml" ContentType="application/vnd.openxmlformats-officedocument.drawing+xml"/>
  <Override PartName="/xl/drawings/drawing9.xml" ContentType="application/vnd.openxmlformats-officedocument.drawing+xml"/>
  <Override PartName="/xl/worksheets/sheet40.xml" ContentType="application/vnd.openxmlformats-officedocument.spreadsheetml.worksheet+xml"/>
  <Override PartName="/xl/charts/chart5.xml" ContentType="application/vnd.openxmlformats-officedocument.drawingml.chart+xml"/>
  <Override PartName="/xl/worksheets/sheet43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42.xml" ContentType="application/vnd.openxmlformats-officedocument.spreadsheetml.worksheet+xml"/>
  <Override PartName="/xl/drawings/drawing8.xml" ContentType="application/vnd.openxmlformats-officedocument.drawing+xml"/>
  <Override PartName="/xl/worksheets/sheet41.xml" ContentType="application/vnd.openxmlformats-officedocument.spreadsheetml.worksheet+xml"/>
  <Override PartName="/xl/charts/chart9.xml" ContentType="application/vnd.openxmlformats-officedocument.drawingml.chart+xml"/>
  <Override PartName="/xl/worksheets/sheet37.xml" ContentType="application/vnd.openxmlformats-officedocument.spreadsheetml.worksheet+xml"/>
  <Override PartName="/xl/drawings/drawing12.xml" ContentType="application/vnd.openxmlformats-officedocument.drawing+xml"/>
  <Override PartName="/xl/drawings/drawing16.xml" ContentType="application/vnd.openxmlformats-officedocument.drawing+xml"/>
  <Override PartName="/xl/worksheets/sheet34.xml" ContentType="application/vnd.openxmlformats-officedocument.spreadsheetml.workshee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worksheets/sheet33.xml" ContentType="application/vnd.openxmlformats-officedocument.spreadsheetml.worksheet+xml"/>
  <Override PartName="/xl/drawings/drawing18.xml" ContentType="application/vnd.openxmlformats-officedocument.drawing+xml"/>
  <Override PartName="/xl/worksheets/sheet35.xml" ContentType="application/vnd.openxmlformats-officedocument.spreadsheetml.worksheet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worksheets/sheet36.xml" ContentType="application/vnd.openxmlformats-officedocument.spreadsheetml.workshee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chart3.xml" ContentType="application/vnd.openxmlformats-officedocument.drawingml.char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1.xml" ContentType="application/vnd.openxmlformats-officedocument.spreadsheetml.worksheet+xml"/>
  <Override PartName="/xl/worksheets/sheet60.xml" ContentType="application/vnd.openxmlformats-officedocument.spreadsheetml.worksheet+xml"/>
  <Override PartName="/xl/worksheets/sheet59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50.xml" ContentType="application/vnd.openxmlformats-officedocument.spreadsheetml.worksheet+xml"/>
  <Override PartName="/xl/drawings/drawing1.xml" ContentType="application/vnd.openxmlformats-officedocument.drawing+xml"/>
  <Override PartName="/xl/worksheets/sheet47.xml" ContentType="application/vnd.openxmlformats-officedocument.spreadsheetml.worksheet+xml"/>
  <Override PartName="/xl/drawings/drawing5.xml" ContentType="application/vnd.openxmlformats-officedocument.drawing+xml"/>
  <Override PartName="/xl/worksheets/sheet46.xml" ContentType="application/vnd.openxmlformats-officedocument.spreadsheetml.worksheet+xml"/>
  <Override PartName="/xl/charts/chart2.xml" ContentType="application/vnd.openxmlformats-officedocument.drawingml.chart+xml"/>
  <Override PartName="/xl/worksheets/sheet45.xml" ContentType="application/vnd.openxmlformats-officedocument.spreadsheetml.worksheet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worksheets/sheet48.xml" ContentType="application/vnd.openxmlformats-officedocument.spreadsheetml.worksheet+xml"/>
  <Override PartName="/xl/drawings/drawing2.xml" ContentType="application/vnd.openxmlformats-officedocument.drawing+xml"/>
  <Override PartName="/xl/worksheets/sheet49.xml" ContentType="application/vnd.openxmlformats-officedocument.spreadsheetml.workshee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worksheets/sheet18.xml" ContentType="application/vnd.openxmlformats-officedocument.spreadsheetml.worksheet+xml"/>
  <Override PartName="/xl/drawings/drawing3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worksheets/sheet17.xml" ContentType="application/vnd.openxmlformats-officedocument.spreadsheetml.worksheet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drawings/drawing37.xml" ContentType="application/vnd.openxmlformats-officedocument.drawing+xml"/>
  <Override PartName="/xl/worksheets/sheet19.xml" ContentType="application/vnd.openxmlformats-officedocument.spreadsheetml.worksheet+xml"/>
  <Override PartName="/xl/charts/chart26.xml" ContentType="application/vnd.openxmlformats-officedocument.drawingml.chart+xml"/>
  <Override PartName="/xl/worksheets/sheet21.xml" ContentType="application/vnd.openxmlformats-officedocument.spreadsheetml.worksheet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worksheets/sheet20.xml" ContentType="application/vnd.openxmlformats-officedocument.spreadsheetml.worksheet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drawings/drawing43.xml" ContentType="application/vnd.openxmlformats-officedocument.drawing+xml"/>
  <Override PartName="/xl/charts/chart34.xml" ContentType="application/vnd.openxmlformats-officedocument.drawingml.char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drawings/drawing44.xml" ContentType="application/vnd.openxmlformats-officedocument.drawing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42.xml" ContentType="application/vnd.openxmlformats-officedocument.drawing+xml"/>
  <Override PartName="/xl/worksheets/sheet14.xml" ContentType="application/vnd.openxmlformats-officedocument.spreadsheetml.worksheet+xml"/>
  <Override PartName="/xl/drawings/drawing40.xml" ContentType="application/vnd.openxmlformats-officedocument.drawing+xml"/>
  <Override PartName="/xl/worksheets/sheet13.xml" ContentType="application/vnd.openxmlformats-officedocument.spreadsheetml.worksheet+xml"/>
  <Override PartName="/xl/drawings/drawing41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worksheets/sheet22.xml" ContentType="application/vnd.openxmlformats-officedocument.spreadsheetml.worksheet+xml"/>
  <Override PartName="/xl/charts/chart19.xml" ContentType="application/vnd.openxmlformats-officedocument.drawingml.chart+xml"/>
  <Override PartName="/xl/worksheets/sheet30.xml" ContentType="application/vnd.openxmlformats-officedocument.spreadsheetml.worksheet+xml"/>
  <Override PartName="/xl/drawings/drawing25.xml" ContentType="application/vnd.openxmlformats-officedocument.drawing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drawings/drawing26.xml" ContentType="application/vnd.openxmlformats-officedocument.drawing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3.xml" ContentType="application/vnd.openxmlformats-officedocument.drawing+xml"/>
  <Override PartName="/xl/worksheets/sheet32.xml" ContentType="application/vnd.openxmlformats-officedocument.spreadsheetml.worksheet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drawings/drawing33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worksheets/sheet25.xml" ContentType="application/vnd.openxmlformats-officedocument.spreadsheetml.worksheet+xml"/>
  <Override PartName="/xl/drawings/drawing29.xml" ContentType="application/vnd.openxmlformats-officedocument.drawing+xml"/>
  <Override PartName="/xl/worksheets/sheet51.xml" ContentType="application/vnd.openxmlformats-officedocument.spreadsheetml.workshee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135" windowWidth="18345" windowHeight="8220" activeTab="7"/>
  </bookViews>
  <sheets>
    <sheet name="Figure 3 " sheetId="4" r:id="rId1"/>
    <sheet name="Figure 4" sheetId="5" r:id="rId2"/>
    <sheet name="Figure 5" sheetId="6" r:id="rId3"/>
    <sheet name="Figure 6" sheetId="7" r:id="rId4"/>
    <sheet name="Figure 7" sheetId="8" r:id="rId5"/>
    <sheet name="Figure 8" sheetId="10" r:id="rId6"/>
    <sheet name="Figure 9" sheetId="9" r:id="rId7"/>
    <sheet name="Figure 10" sheetId="11" r:id="rId8"/>
    <sheet name="Figure 11" sheetId="12" r:id="rId9"/>
    <sheet name="Figure 12" sheetId="13" r:id="rId10"/>
    <sheet name="Figure 13" sheetId="14" r:id="rId11"/>
    <sheet name="Figure 14" sheetId="15" r:id="rId12"/>
    <sheet name="Figure 15" sheetId="16" r:id="rId13"/>
    <sheet name="Figure 16" sheetId="17" r:id="rId14"/>
    <sheet name="Figure 17" sheetId="18" r:id="rId15"/>
    <sheet name="Figure 18" sheetId="19" r:id="rId16"/>
    <sheet name="Figure 19" sheetId="20" r:id="rId17"/>
    <sheet name="Figure 20" sheetId="21" r:id="rId18"/>
    <sheet name="Figure 21" sheetId="22" r:id="rId19"/>
    <sheet name="Figure 22" sheetId="23" r:id="rId20"/>
    <sheet name="Figure 23" sheetId="24" r:id="rId21"/>
    <sheet name="Figure 24" sheetId="25" r:id="rId22"/>
    <sheet name="Figure 25" sheetId="26" r:id="rId23"/>
    <sheet name="Figure 26" sheetId="27" r:id="rId24"/>
    <sheet name="Figure 27" sheetId="28" r:id="rId25"/>
    <sheet name="Figure 28" sheetId="29" r:id="rId26"/>
    <sheet name="Figure 29" sheetId="30" r:id="rId27"/>
    <sheet name="Figure 30" sheetId="31" r:id="rId28"/>
    <sheet name="Figure 31" sheetId="32" r:id="rId29"/>
    <sheet name="Figure 32" sheetId="33" r:id="rId30"/>
    <sheet name="Figure 33" sheetId="34" r:id="rId31"/>
    <sheet name="Figure 34" sheetId="35" r:id="rId32"/>
    <sheet name="Figure 35" sheetId="72" r:id="rId33"/>
    <sheet name="Figure 36" sheetId="73" r:id="rId34"/>
    <sheet name="Figure 37" sheetId="40" r:id="rId35"/>
    <sheet name="Figure 38" sheetId="38" r:id="rId36"/>
    <sheet name="Figure 39" sheetId="39" r:id="rId37"/>
    <sheet name="Figure 40" sheetId="42" r:id="rId38"/>
    <sheet name="Figure 41" sheetId="41" r:id="rId39"/>
    <sheet name="Figure 42" sheetId="43" r:id="rId40"/>
    <sheet name="Figure 43" sheetId="44" r:id="rId41"/>
    <sheet name="Figure 44" sheetId="45" r:id="rId42"/>
    <sheet name="Figure 45" sheetId="46" r:id="rId43"/>
    <sheet name="Figure 46" sheetId="47" r:id="rId44"/>
    <sheet name="Figure 47" sheetId="48" r:id="rId45"/>
    <sheet name="Figure 48" sheetId="49" r:id="rId46"/>
    <sheet name="Figure 49" sheetId="50" r:id="rId47"/>
    <sheet name="Figure 50" sheetId="51" r:id="rId48"/>
    <sheet name="Figure 51" sheetId="52" r:id="rId49"/>
    <sheet name="Figure 52" sheetId="53" r:id="rId50"/>
    <sheet name="Figure 53" sheetId="54" r:id="rId51"/>
    <sheet name="Figure 54" sheetId="55" r:id="rId52"/>
    <sheet name="Figure 55" sheetId="56" r:id="rId53"/>
    <sheet name="Figure 56" sheetId="57" r:id="rId54"/>
    <sheet name="Figure 57" sheetId="58" r:id="rId55"/>
    <sheet name="Figure 58" sheetId="59" r:id="rId56"/>
    <sheet name="Figure 59" sheetId="60" r:id="rId57"/>
    <sheet name="Figure 60" sheetId="61" r:id="rId58"/>
    <sheet name="Figure 61" sheetId="71" r:id="rId59"/>
    <sheet name="Figure 62" sheetId="63" r:id="rId60"/>
    <sheet name="Figure 63" sheetId="64" r:id="rId61"/>
    <sheet name="Figure 64" sheetId="65" r:id="rId62"/>
    <sheet name="Figure 67" sheetId="66" r:id="rId63"/>
    <sheet name="Figure 68" sheetId="67" r:id="rId64"/>
    <sheet name="Figure 69" sheetId="68" r:id="rId65"/>
    <sheet name="Figure 71" sheetId="70" r:id="rId66"/>
  </sheets>
  <calcPr calcId="145621"/>
</workbook>
</file>

<file path=xl/calcChain.xml><?xml version="1.0" encoding="utf-8"?>
<calcChain xmlns="http://schemas.openxmlformats.org/spreadsheetml/2006/main">
  <c r="U5" i="67"/>
  <c r="S5" i="73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AT19"/>
  <c r="S11" s="1"/>
  <c r="S14" s="1"/>
  <c r="AU19"/>
  <c r="T11" s="1"/>
  <c r="T14" s="1"/>
  <c r="AV19"/>
  <c r="U11" s="1"/>
  <c r="U14" s="1"/>
  <c r="AW19"/>
  <c r="V11" s="1"/>
  <c r="V14" s="1"/>
  <c r="AX19"/>
  <c r="W11" s="1"/>
  <c r="W14" s="1"/>
  <c r="AY19"/>
  <c r="X11" s="1"/>
  <c r="X14" s="1"/>
  <c r="AZ19"/>
  <c r="Y11" s="1"/>
  <c r="Y14" s="1"/>
  <c r="BA19"/>
  <c r="Z11" s="1"/>
  <c r="Z14" s="1"/>
  <c r="BB19"/>
  <c r="AA11" s="1"/>
  <c r="AA14" s="1"/>
  <c r="BC19"/>
  <c r="AB11" s="1"/>
  <c r="AB14" s="1"/>
  <c r="BD19"/>
  <c r="AC11" s="1"/>
  <c r="AC14" s="1"/>
  <c r="BE19"/>
  <c r="AD11" s="1"/>
  <c r="AD14" s="1"/>
  <c r="BF19"/>
  <c r="AE11" s="1"/>
  <c r="AE14" s="1"/>
  <c r="BG19"/>
  <c r="AF11" s="1"/>
  <c r="AF14" s="1"/>
  <c r="BH19"/>
  <c r="AG11" s="1"/>
  <c r="AG14" s="1"/>
  <c r="BI19"/>
  <c r="AH11" s="1"/>
  <c r="AH14" s="1"/>
  <c r="BJ19"/>
  <c r="AI11" s="1"/>
  <c r="AI14" s="1"/>
  <c r="BK19"/>
  <c r="AJ11" s="1"/>
  <c r="AJ14" s="1"/>
  <c r="BL19"/>
  <c r="AK11" s="1"/>
  <c r="AK14" s="1"/>
  <c r="BM19"/>
  <c r="AL11" s="1"/>
  <c r="AL14" s="1"/>
  <c r="BN19"/>
  <c r="AM11" s="1"/>
  <c r="AM14" s="1"/>
  <c r="BO19"/>
  <c r="AN11" s="1"/>
  <c r="AN14" s="1"/>
  <c r="BP19"/>
  <c r="AO11" s="1"/>
  <c r="AO14" s="1"/>
  <c r="BQ19"/>
  <c r="AP11" s="1"/>
  <c r="AP14" s="1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B29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S5" i="72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AT18"/>
  <c r="S10" s="1"/>
  <c r="S13" s="1"/>
  <c r="AU18"/>
  <c r="T10" s="1"/>
  <c r="T13" s="1"/>
  <c r="AV18"/>
  <c r="U10" s="1"/>
  <c r="U13" s="1"/>
  <c r="AW18"/>
  <c r="V10" s="1"/>
  <c r="V13" s="1"/>
  <c r="AX18"/>
  <c r="W10" s="1"/>
  <c r="W13" s="1"/>
  <c r="AY18"/>
  <c r="X10" s="1"/>
  <c r="X13" s="1"/>
  <c r="AZ18"/>
  <c r="Y10" s="1"/>
  <c r="Y13" s="1"/>
  <c r="BA18"/>
  <c r="Z10" s="1"/>
  <c r="Z13" s="1"/>
  <c r="BB18"/>
  <c r="AA10" s="1"/>
  <c r="AA13" s="1"/>
  <c r="BC18"/>
  <c r="AB10" s="1"/>
  <c r="AB13" s="1"/>
  <c r="BD18"/>
  <c r="AC10" s="1"/>
  <c r="AC13" s="1"/>
  <c r="BE18"/>
  <c r="AD10" s="1"/>
  <c r="AD13" s="1"/>
  <c r="BF18"/>
  <c r="AE10" s="1"/>
  <c r="AE13" s="1"/>
  <c r="BG18"/>
  <c r="AF10" s="1"/>
  <c r="AF13" s="1"/>
  <c r="BH18"/>
  <c r="AG10" s="1"/>
  <c r="AG13" s="1"/>
  <c r="BI18"/>
  <c r="AH10" s="1"/>
  <c r="AH13" s="1"/>
  <c r="BJ18"/>
  <c r="AI10" s="1"/>
  <c r="AI13" s="1"/>
  <c r="BK18"/>
  <c r="AJ10" s="1"/>
  <c r="AJ13" s="1"/>
  <c r="BL18"/>
  <c r="AK10" s="1"/>
  <c r="AK13" s="1"/>
  <c r="BM18"/>
  <c r="AL10" s="1"/>
  <c r="AL13" s="1"/>
  <c r="BN18"/>
  <c r="AM10" s="1"/>
  <c r="AM13" s="1"/>
  <c r="BO18"/>
  <c r="AN10" s="1"/>
  <c r="AN13" s="1"/>
  <c r="BP18"/>
  <c r="AO10" s="1"/>
  <c r="AO13" s="1"/>
  <c r="BQ18"/>
  <c r="AP10" s="1"/>
  <c r="AP13" s="1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M6" i="10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M5" i="8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M6" i="7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</calcChain>
</file>

<file path=xl/comments1.xml><?xml version="1.0" encoding="utf-8"?>
<comments xmlns="http://schemas.openxmlformats.org/spreadsheetml/2006/main">
  <authors>
    <author>duncan.sluce</author>
  </authors>
  <commentList>
    <comment ref="K49" authorId="0">
      <text>
        <r>
          <rPr>
            <b/>
            <sz val="8"/>
            <color indexed="81"/>
            <rFont val="Tahoma"/>
          </rPr>
          <t>duncan.sluce:</t>
        </r>
        <r>
          <rPr>
            <sz val="8"/>
            <color indexed="81"/>
            <rFont val="Tahoma"/>
          </rPr>
          <t xml:space="preserve">
ARA - Antwerp/Rotterdam/Amsterdam.</t>
        </r>
      </text>
    </comment>
  </commentList>
</comments>
</file>

<file path=xl/comments2.xml><?xml version="1.0" encoding="utf-8"?>
<comments xmlns="http://schemas.openxmlformats.org/spreadsheetml/2006/main">
  <authors>
    <author>duncan.sluce</author>
  </authors>
  <commentList>
    <comment ref="L2" authorId="0">
      <text>
        <r>
          <rPr>
            <b/>
            <sz val="8"/>
            <color indexed="81"/>
            <rFont val="Tahoma"/>
          </rPr>
          <t>duncan.sluce:</t>
        </r>
        <r>
          <rPr>
            <sz val="8"/>
            <color indexed="81"/>
            <rFont val="Tahoma"/>
          </rPr>
          <t xml:space="preserve">
ARA - Antwerp/Rotterdam/Amsterdam.</t>
        </r>
      </text>
    </comment>
    <comment ref="L6" authorId="0">
      <text>
        <r>
          <rPr>
            <b/>
            <sz val="8"/>
            <color indexed="81"/>
            <rFont val="Tahoma"/>
          </rPr>
          <t>duncan.sluce:</t>
        </r>
        <r>
          <rPr>
            <sz val="8"/>
            <color indexed="81"/>
            <rFont val="Tahoma"/>
          </rPr>
          <t xml:space="preserve">
5800 kcal/kg assumed for ARA conversion</t>
        </r>
      </text>
    </comment>
  </commentList>
</comments>
</file>

<file path=xl/comments3.xml><?xml version="1.0" encoding="utf-8"?>
<comments xmlns="http://schemas.openxmlformats.org/spreadsheetml/2006/main">
  <authors>
    <author>chris.thompson</author>
  </authors>
  <commentList>
    <comment ref="L2" authorId="0">
      <text>
        <r>
          <rPr>
            <b/>
            <sz val="8"/>
            <color indexed="81"/>
            <rFont val="Tahoma"/>
            <charset val="1"/>
          </rPr>
          <t>Please note, whilst all other prices are Real 2012 Prices, carbon price is show as outturn price.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Christian Parsons</author>
  </authors>
  <commentList>
    <comment ref="AC14" authorId="0">
      <text>
        <r>
          <rPr>
            <b/>
            <sz val="8"/>
            <color indexed="81"/>
            <rFont val="Tahoma"/>
          </rPr>
          <t>Christian Parsons:</t>
        </r>
        <r>
          <rPr>
            <sz val="8"/>
            <color indexed="81"/>
            <rFont val="Tahoma"/>
          </rPr>
          <t xml:space="preserve">
Import Dependancy Calc</t>
        </r>
      </text>
    </comment>
  </commentList>
</comments>
</file>

<file path=xl/comments5.xml><?xml version="1.0" encoding="utf-8"?>
<comments xmlns="http://schemas.openxmlformats.org/spreadsheetml/2006/main">
  <authors>
    <author>john.cummins</author>
  </authors>
  <commentList>
    <comment ref="N10" authorId="0">
      <text>
        <r>
          <rPr>
            <b/>
            <sz val="8"/>
            <color indexed="81"/>
            <rFont val="Tahoma"/>
          </rPr>
          <t>john.cummins:</t>
        </r>
        <r>
          <rPr>
            <sz val="8"/>
            <color indexed="81"/>
            <rFont val="Tahoma"/>
          </rPr>
          <t xml:space="preserve">
also includes disused sites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U4" authorId="0">
      <text>
        <r>
          <rPr>
            <sz val="9"/>
            <color indexed="81"/>
            <rFont val="Tahoma"/>
            <family val="2"/>
          </rPr>
          <t>2050 target of 159.6 Mt minus 54.8 Mt for non-CO2 (70% reduction vs 1990)
Less process and non-energy emissions
Straight line trajectory post-existing carbon budgets</t>
        </r>
      </text>
    </comment>
  </commentList>
</comments>
</file>

<file path=xl/sharedStrings.xml><?xml version="1.0" encoding="utf-8"?>
<sst xmlns="http://schemas.openxmlformats.org/spreadsheetml/2006/main" count="1356" uniqueCount="347">
  <si>
    <t>Figure 3: Indexed GDP Growth</t>
  </si>
  <si>
    <t>GDP index (2012=100)</t>
  </si>
  <si>
    <t>Base case</t>
  </si>
  <si>
    <t>Slow recovery case</t>
  </si>
  <si>
    <t>Figure 4: Indexed Manufacturing Output</t>
  </si>
  <si>
    <t>Manufacturing index (2012=100)</t>
  </si>
  <si>
    <t>Figure 5: Indexed non-manufacturing output</t>
  </si>
  <si>
    <t>Non-Manufacturing index (2012=100)</t>
  </si>
  <si>
    <t>Gone Green</t>
  </si>
  <si>
    <t>Slow Progression</t>
  </si>
  <si>
    <t>Figure 6: Wholesale oil price (Brent)</t>
  </si>
  <si>
    <t>Brent Oil</t>
  </si>
  <si>
    <t>$/barrel</t>
  </si>
  <si>
    <t>£/barrel</t>
  </si>
  <si>
    <t>£/MWh</t>
  </si>
  <si>
    <t>Figure 7: Wholesale gas price</t>
  </si>
  <si>
    <t>NBP Gas</t>
  </si>
  <si>
    <t>p/therm</t>
  </si>
  <si>
    <t>Baseload Power</t>
  </si>
  <si>
    <t>ARA Coal</t>
  </si>
  <si>
    <t>$/tonne</t>
  </si>
  <si>
    <t>£ / tonne</t>
  </si>
  <si>
    <t>Figure 10: Wholesale UK carbon price</t>
  </si>
  <si>
    <t>Carbon price</t>
  </si>
  <si>
    <t>Gone Green (£/tonne)</t>
  </si>
  <si>
    <t>Slow Progression (£/tonne)</t>
  </si>
  <si>
    <t>All numbers in Millions</t>
  </si>
  <si>
    <t>Figure 11: Take up of loft insulation</t>
  </si>
  <si>
    <t>Number of houses with Full Depth Loft Insulation</t>
  </si>
  <si>
    <t>Loft insulation</t>
  </si>
  <si>
    <t>Potential</t>
  </si>
  <si>
    <t>Figure 12: Take up of cavity wall insulation</t>
  </si>
  <si>
    <t>Number of houses with cavity wall insultation</t>
  </si>
  <si>
    <t>Cavity Wall insulation</t>
  </si>
  <si>
    <t>Figure 13: Take up of solid wall insulation</t>
  </si>
  <si>
    <t>Numbers of Houses with Solid Wall Insulation</t>
  </si>
  <si>
    <t>Figure 14: Gas demand savings from residential energy efficiency measures: Slow Progression</t>
  </si>
  <si>
    <t>Annual Domestic Gas Demand Savings from energy Efficiency measures SP</t>
  </si>
  <si>
    <t xml:space="preserve">Cavity wall insulation </t>
  </si>
  <si>
    <t>Solid Wall insulation</t>
  </si>
  <si>
    <t>Total insulation savings</t>
  </si>
  <si>
    <t>Boilers</t>
  </si>
  <si>
    <t>Total Savings</t>
  </si>
  <si>
    <t>Gone Green - Energy Efficiency savings in existing homes (TWh/yr)</t>
  </si>
  <si>
    <t>Figure 15: Gas demand savings from residential energy efficiency measures: Gone Green</t>
  </si>
  <si>
    <t>Annual Domestic Gas Demand Savings from energy Efficiency measures GG</t>
  </si>
  <si>
    <t>Figure 17: Decreasing heat demand from new houses</t>
  </si>
  <si>
    <t>Slow Progression heat pumps</t>
  </si>
  <si>
    <t>Slow Progression demand</t>
  </si>
  <si>
    <t>Slow Progression demand (GWh)</t>
  </si>
  <si>
    <t>Gone Green heat pumps</t>
  </si>
  <si>
    <t>Gone Green demand</t>
  </si>
  <si>
    <t>Gone Green demand (GWh)</t>
  </si>
  <si>
    <t>MWH</t>
  </si>
  <si>
    <t>History</t>
  </si>
  <si>
    <t>Figure 9: Wholesale UK power price (baseload)</t>
  </si>
  <si>
    <t xml:space="preserve">Figure 8: Wholesale coal price </t>
  </si>
  <si>
    <t>Figure 16: Residential electricity demand savings from insulation</t>
  </si>
  <si>
    <t>Figure 18: Cumulative heat pump numbers and associated load (TWh)</t>
  </si>
  <si>
    <t>Figure 19: Changes in electricity demand due to residential heat pumps</t>
  </si>
  <si>
    <t>Figure 20: Heat Supply to 2050</t>
  </si>
  <si>
    <t>Gas Industry</t>
  </si>
  <si>
    <t>Gas Buildings</t>
  </si>
  <si>
    <t>Electricity Industry</t>
  </si>
  <si>
    <t>Electricity Buildings</t>
  </si>
  <si>
    <t>Bioenergy Industry</t>
  </si>
  <si>
    <t>Bioenergy Buildings</t>
  </si>
  <si>
    <t>Other Fossil Industry</t>
  </si>
  <si>
    <t>Other Fossil Buildings</t>
  </si>
  <si>
    <t>Heat Network Industry</t>
  </si>
  <si>
    <t>Heat Network Buildings</t>
  </si>
  <si>
    <t>Solar Thermal Buildings</t>
  </si>
  <si>
    <t>Figure 21: Heat Duration Supply Curve for 2050</t>
  </si>
  <si>
    <t>Electric Industry</t>
  </si>
  <si>
    <t>Heat Storage</t>
  </si>
  <si>
    <t>Figure 22: Number of light bulbs in Gone Green</t>
  </si>
  <si>
    <t>Standard Light Bulbs</t>
  </si>
  <si>
    <t>Halogens</t>
  </si>
  <si>
    <t>Fluorescent Strip Lighting</t>
  </si>
  <si>
    <t>CFLs</t>
  </si>
  <si>
    <t>LEDs</t>
  </si>
  <si>
    <t>Figure 23: 2013 Light Demand Scenarios</t>
  </si>
  <si>
    <t>Coal</t>
  </si>
  <si>
    <t>Gas</t>
  </si>
  <si>
    <t>Bio</t>
  </si>
  <si>
    <t>Nuc</t>
  </si>
  <si>
    <t>PSB</t>
  </si>
  <si>
    <t>Pump</t>
  </si>
  <si>
    <t>Imp</t>
  </si>
  <si>
    <t>Exp</t>
  </si>
  <si>
    <t>Hyd</t>
  </si>
  <si>
    <t>Sol</t>
  </si>
  <si>
    <t>Wind</t>
  </si>
  <si>
    <t>Other</t>
  </si>
  <si>
    <t>Generation</t>
  </si>
  <si>
    <t>Constrained off</t>
  </si>
  <si>
    <t>Not required</t>
  </si>
  <si>
    <t>Standard Margin Graph</t>
  </si>
  <si>
    <t>EFC Margin Graph</t>
  </si>
  <si>
    <t>Solar PV</t>
  </si>
  <si>
    <t>Cumulative Capacity Installed MW</t>
  </si>
  <si>
    <t>Hydro</t>
  </si>
  <si>
    <t xml:space="preserve">All data TWh </t>
  </si>
  <si>
    <t xml:space="preserve">Total Demand </t>
  </si>
  <si>
    <t xml:space="preserve">Year </t>
  </si>
  <si>
    <t>Million Smart Meter Installs per year</t>
  </si>
  <si>
    <t>Slow Progression vehicles</t>
  </si>
  <si>
    <t>Slow Progression  demand</t>
  </si>
  <si>
    <t>Gone Green vehicles</t>
  </si>
  <si>
    <t>Gone Green  demand</t>
  </si>
  <si>
    <t>Time of day</t>
  </si>
  <si>
    <t xml:space="preserve">Charging profile 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</si>
  <si>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</si>
  <si>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</si>
  <si>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</si>
  <si>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</si>
  <si>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</si>
  <si>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</si>
  <si>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</si>
  <si>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</si>
  <si>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</si>
  <si>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</si>
  <si>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</si>
  <si>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</si>
  <si>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</si>
  <si>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</si>
  <si>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</si>
  <si>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</si>
  <si>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</si>
  <si>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</si>
  <si>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</si>
  <si>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</si>
  <si>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</si>
  <si>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</si>
  <si>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</si>
  <si>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</si>
  <si>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 xml:space="preserve"> (TWh/year)</t>
  </si>
  <si>
    <t>(TWh/year)</t>
  </si>
  <si>
    <t>Gone Green Peak</t>
  </si>
  <si>
    <t>Slow Progression Peak</t>
  </si>
  <si>
    <t xml:space="preserve">History 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</si>
  <si>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</si>
  <si>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</si>
  <si>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</si>
  <si>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</si>
  <si>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</si>
  <si>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</si>
  <si>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</si>
  <si>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</si>
  <si>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</si>
  <si>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</si>
  <si>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</si>
  <si>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</si>
  <si>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</si>
  <si>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</si>
  <si>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</si>
  <si>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</si>
  <si>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</si>
  <si>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</si>
  <si>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</si>
  <si>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</si>
  <si>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</si>
  <si>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</si>
  <si>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</si>
  <si>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</si>
  <si>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</si>
  <si>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30/31</t>
  </si>
  <si>
    <t>31/32</t>
  </si>
  <si>
    <t>32/33</t>
  </si>
  <si>
    <t>33/34</t>
  </si>
  <si>
    <t>34/35</t>
  </si>
  <si>
    <t>35/36</t>
  </si>
  <si>
    <t>Output lost due to providing Reserve</t>
  </si>
  <si>
    <t>Output lost due to providing Frequency Response</t>
  </si>
  <si>
    <t>Not available</t>
  </si>
  <si>
    <t>Figure 24: Total Appliance Demand</t>
  </si>
  <si>
    <t>Figure 25: Number of smart meters assumed to be rolled out</t>
  </si>
  <si>
    <t>Figure 26: Number of electric vehicles in both scenarios</t>
  </si>
  <si>
    <t>Figure 27: EV charging profile</t>
  </si>
  <si>
    <t>Figure 30: Annual Electricity Demand Assessment: Industrial</t>
  </si>
  <si>
    <t>Figure 31: Annual Electricity Demand Assessment: Commercial &amp; Other</t>
  </si>
  <si>
    <t>Figure 42: Gone Green 2020/21</t>
  </si>
  <si>
    <t>Figure 44: Changes in residential gas demand: Gone Green</t>
  </si>
  <si>
    <t>Figure 45: Changes in residential gas demand: Slow Progression</t>
  </si>
  <si>
    <t>Figure 46: Residential gas demand in both scenarios</t>
  </si>
  <si>
    <t>Figure 47: Total Gas Demand for both scenarios</t>
  </si>
  <si>
    <t>Figure 48: Total Gas Demand: Gone Green</t>
  </si>
  <si>
    <t>Domestic</t>
  </si>
  <si>
    <t>I&amp;C</t>
  </si>
  <si>
    <t>Power</t>
  </si>
  <si>
    <t>Exports</t>
  </si>
  <si>
    <t>Total</t>
  </si>
  <si>
    <t>Figure 49: Total Gas Demand: Slow Progression</t>
  </si>
  <si>
    <t>Behaviour change</t>
  </si>
  <si>
    <t>Energy efficiency reductions existing houses</t>
  </si>
  <si>
    <t>Gas demand reduction from heat pumps in existing houses</t>
  </si>
  <si>
    <t>Extra demand from new houses</t>
  </si>
  <si>
    <t>Figure 32: Total Annual Electricity Demand: GB</t>
  </si>
  <si>
    <t>Figure 28: 2050 Energy Inputs to Transport</t>
  </si>
  <si>
    <t>Car Electric</t>
  </si>
  <si>
    <t>Car Non-Electric</t>
  </si>
  <si>
    <t>Other Road Electric</t>
  </si>
  <si>
    <t>Other road Non-Electric</t>
  </si>
  <si>
    <t>Shipping</t>
  </si>
  <si>
    <t>Aviation</t>
  </si>
  <si>
    <t>Figure 34: Electricity Use to 2050</t>
  </si>
  <si>
    <t>Non Substitutable</t>
  </si>
  <si>
    <t>Domestic Heat</t>
  </si>
  <si>
    <t>Service Heat</t>
  </si>
  <si>
    <t>Industry Heat</t>
  </si>
  <si>
    <t>Transport</t>
  </si>
  <si>
    <t xml:space="preserve">Figure 35: Demand and Generation Background: Slow Progression  </t>
  </si>
  <si>
    <t>2013 Slow Progression (Generation and Demand Backgrounds)</t>
  </si>
  <si>
    <t>GB Installed Capacity (MW)</t>
  </si>
  <si>
    <t>Nuclear</t>
  </si>
  <si>
    <t>Gas / CHP</t>
  </si>
  <si>
    <t>Offshore Wind</t>
  </si>
  <si>
    <t>Onshore Wind</t>
  </si>
  <si>
    <t>Other Renewable (Marine/Hydro/Biomass/Solar PV)</t>
  </si>
  <si>
    <t>Interconnector</t>
  </si>
  <si>
    <t>Other (Oil/Pumped Storage)</t>
  </si>
  <si>
    <t>Figure 36: Demand and Generation Background: Gone Green</t>
  </si>
  <si>
    <t>2013 Gone Green (Generation and Demand Backgrounds)</t>
  </si>
  <si>
    <t>CCS</t>
  </si>
  <si>
    <t>Imports</t>
  </si>
  <si>
    <t>Oil</t>
  </si>
  <si>
    <t>Figure 50: Peak Gas Demand</t>
  </si>
  <si>
    <t>Figure 51: Gas Use to 2050</t>
  </si>
  <si>
    <t>Gas to Power</t>
  </si>
  <si>
    <t>Gas to CHP</t>
  </si>
  <si>
    <t>Gas to Domestic</t>
  </si>
  <si>
    <t>Gas to Service</t>
  </si>
  <si>
    <t>Gas to Industry</t>
  </si>
  <si>
    <t>Figure 52: Annual Gas Supply - Slow Progression</t>
  </si>
  <si>
    <t>Annual by Type bcm/ year</t>
  </si>
  <si>
    <t>Figure 53: Annual Gas Supply - Gone Green</t>
  </si>
  <si>
    <t>Figure 54: UKCS</t>
  </si>
  <si>
    <t>00/01</t>
  </si>
  <si>
    <t>01/02</t>
  </si>
  <si>
    <t>02/03</t>
  </si>
  <si>
    <t>03/04</t>
  </si>
  <si>
    <t>04/05</t>
  </si>
  <si>
    <t>UKCS</t>
  </si>
  <si>
    <t>Norway</t>
  </si>
  <si>
    <t>Continent</t>
  </si>
  <si>
    <t>LNG</t>
  </si>
  <si>
    <t>Import Generic</t>
  </si>
  <si>
    <t>Onshore</t>
  </si>
  <si>
    <t>Demand</t>
  </si>
  <si>
    <t>Import Dependency</t>
  </si>
  <si>
    <t>Exports mcm</t>
  </si>
  <si>
    <t>bcm/ year</t>
  </si>
  <si>
    <t>Historic</t>
  </si>
  <si>
    <t>Figure 55: Bio-gas</t>
  </si>
  <si>
    <t>BioGas</t>
  </si>
  <si>
    <t>Figure 56: Shale</t>
  </si>
  <si>
    <t>Shale</t>
  </si>
  <si>
    <t>Figure 57: Norway Gas Production (History &amp; Scenario Projections)</t>
  </si>
  <si>
    <t>Norway Production</t>
  </si>
  <si>
    <t>Figure 58: Norway Gas Supply to the UK (History &amp; Scenario Projections)</t>
  </si>
  <si>
    <t>Figure 59: Slow Progression</t>
  </si>
  <si>
    <t>12 mth</t>
  </si>
  <si>
    <t>New Demand</t>
  </si>
  <si>
    <t>Historical Max</t>
  </si>
  <si>
    <t>YTD</t>
  </si>
  <si>
    <t>Imports - Gen</t>
  </si>
  <si>
    <t>Generic</t>
  </si>
  <si>
    <t>Sum</t>
  </si>
  <si>
    <t>LF</t>
  </si>
  <si>
    <t xml:space="preserve">LNG Capacity </t>
  </si>
  <si>
    <t xml:space="preserve">Continent Capacity </t>
  </si>
  <si>
    <t>Figure 60: Gone Green</t>
  </si>
  <si>
    <t>In Operation</t>
  </si>
  <si>
    <t>Under Construction</t>
  </si>
  <si>
    <t>Proposed</t>
  </si>
  <si>
    <t>Hstoric Storage Levels</t>
  </si>
  <si>
    <t>Figure 61: Storage Development (Space)</t>
  </si>
  <si>
    <t>mcm/ day</t>
  </si>
  <si>
    <t>Deliverability - In operation</t>
  </si>
  <si>
    <t>Deliverability - Under Construction</t>
  </si>
  <si>
    <t>Deliverability - Proposed</t>
  </si>
  <si>
    <t>Historic Deliverability</t>
  </si>
  <si>
    <t>Gone Green Deliverability</t>
  </si>
  <si>
    <t>Slow Progression Deliverability</t>
  </si>
  <si>
    <t>Figure 63: Peak Day Gas Supply: Slow Progression</t>
  </si>
  <si>
    <t>Peak by Type mcm/day</t>
  </si>
  <si>
    <t>Additional LNG</t>
  </si>
  <si>
    <t>Storage</t>
  </si>
  <si>
    <t>Additional Storage</t>
  </si>
  <si>
    <t>Undiversified Demand</t>
  </si>
  <si>
    <t>Diversified Demand</t>
  </si>
  <si>
    <t>Figure 64: Peak Day Gas Supply: Gone Green</t>
  </si>
  <si>
    <t>Figure 67: Shale Sensitivity</t>
  </si>
  <si>
    <t>Shale Sensitivity</t>
  </si>
  <si>
    <t>Figure 68: Progress towards renewable energy targets</t>
  </si>
  <si>
    <t>2020 target: 15%</t>
  </si>
  <si>
    <t>Figure 69: Carbon emissions and progress towards targets</t>
  </si>
  <si>
    <t>Pathway</t>
  </si>
  <si>
    <t>Figure 71: Emissions by sector</t>
  </si>
  <si>
    <t>Negative bioenergy credits</t>
  </si>
  <si>
    <t>Bioenergy lifecycle emissions</t>
  </si>
  <si>
    <t>Electricity and CHP</t>
  </si>
  <si>
    <t>Heat excluding CHP</t>
  </si>
  <si>
    <t>Road transport</t>
  </si>
  <si>
    <t>Non-road transport</t>
  </si>
  <si>
    <t>Net_Emissions</t>
  </si>
  <si>
    <t>Target</t>
  </si>
  <si>
    <t>Coal CCS</t>
  </si>
  <si>
    <t>Coal NonCCS</t>
  </si>
  <si>
    <t>Gas NonCCS</t>
  </si>
  <si>
    <t>GasCHP NonCCS</t>
  </si>
  <si>
    <t>Gas CCS</t>
  </si>
  <si>
    <t>GasCHP CCS</t>
  </si>
  <si>
    <t>Other RES</t>
  </si>
  <si>
    <t>Dedicated Biomass CCS</t>
  </si>
  <si>
    <t>Dedicated Biomass NonCCS</t>
  </si>
  <si>
    <t>Figure 29: Annual Electricity Demand Assessment: Residential</t>
  </si>
  <si>
    <t>Figure 33: Unrestricted Total GB ACS[29] Peak Demand</t>
  </si>
  <si>
    <t>Figure 37: Mirco generation installed capacity in Gone Green</t>
  </si>
  <si>
    <t>Figure 38: Spot De-Rated Plant Margins (Transmission)</t>
  </si>
  <si>
    <t>Figure 39: EFC Plant Margins (Transmission)</t>
  </si>
  <si>
    <t>Scenario</t>
  </si>
  <si>
    <t>Data description</t>
  </si>
  <si>
    <t>Name</t>
  </si>
  <si>
    <t>Annual Output TWh</t>
  </si>
  <si>
    <t>Biomass</t>
  </si>
  <si>
    <t>Hydro / Pumped Storage / Marine</t>
  </si>
  <si>
    <t>Oils /Other</t>
  </si>
  <si>
    <t>CCS Coal</t>
  </si>
  <si>
    <t>CCS Gas</t>
  </si>
  <si>
    <t>Emissions (gCO2/kWh)</t>
  </si>
  <si>
    <t>Figure 41: GB generation by fuel type - Gone Green</t>
  </si>
  <si>
    <t>Figure 40: GB generation by fuel type - Slow Progression</t>
  </si>
  <si>
    <t>Figure 43: Electricity Generation to 2050</t>
  </si>
  <si>
    <r>
      <t xml:space="preserve">Figure 62: Storage </t>
    </r>
    <r>
      <rPr>
        <b/>
        <sz val="10"/>
        <rFont val="Arial"/>
        <family val="2"/>
      </rPr>
      <t>Development (Deliverability)</t>
    </r>
  </si>
  <si>
    <t>Transmission Connected Generation (MW):</t>
  </si>
  <si>
    <t>Marine</t>
  </si>
  <si>
    <t>Pumped_Storage</t>
  </si>
  <si>
    <t>Other Renewables</t>
  </si>
  <si>
    <t>Embedded Capacity (MW):</t>
  </si>
  <si>
    <t>CHP</t>
  </si>
  <si>
    <t>Microgeneration Capacity (MW):</t>
  </si>
  <si>
    <t>Fuel Type</t>
  </si>
  <si>
    <t>Embedded Capacity (MW)</t>
  </si>
  <si>
    <t>Microgeneration Capacity (MW)</t>
  </si>
  <si>
    <t>GB Demand (ACS Peak ) GW</t>
  </si>
  <si>
    <t>GB Demand (ACS Peak) GW</t>
  </si>
</sst>
</file>

<file path=xl/styles.xml><?xml version="1.0" encoding="utf-8"?>
<styleSheet xmlns="http://schemas.openxmlformats.org/spreadsheetml/2006/main">
  <numFmts count="4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"/>
    <numFmt numFmtId="166" formatCode="0&quot; MW&quot;;[Red]&quot;ERR&quot;;&quot;&quot;"/>
    <numFmt numFmtId="167" formatCode="#,##0.000_;;\(#,##0.000\)"/>
    <numFmt numFmtId="168" formatCode="0.0000_)"/>
    <numFmt numFmtId="169" formatCode="#,##0_;;\(#,##0\)"/>
    <numFmt numFmtId="170" formatCode="#,##0.0_);[Red]\(#,##0.0\)"/>
    <numFmt numFmtId="171" formatCode="&quot;DM&quot;#,##0"/>
    <numFmt numFmtId="172" formatCode="\$#,##0.00_);[Red]\(\$#,##0.00\)"/>
    <numFmt numFmtId="173" formatCode="&quot;€ &quot;#,##0"/>
    <numFmt numFmtId="174" formatCode="&quot;£&quot;\ #,##0\ "/>
    <numFmt numFmtId="175" formatCode="&quot;$M &quot;#0.0;\(&quot;$M &quot;#0.0\)"/>
    <numFmt numFmtId="176" formatCode="_-* #,##0_-;\-* #,##0_-;_-* &quot;-&quot;??_-;_-@_-"/>
    <numFmt numFmtId="177" formatCode="#,##0.0"/>
    <numFmt numFmtId="178" formatCode="[$$-409]#,##0.0"/>
    <numFmt numFmtId="179" formatCode="&quot;£&quot;#,##0.0"/>
    <numFmt numFmtId="180" formatCode="[$€-2]\ #,##0.0"/>
    <numFmt numFmtId="181" formatCode="yyyy"/>
    <numFmt numFmtId="182" formatCode="[$-F800]dddd\,\ mmmm\ dd\,\ yyyy"/>
    <numFmt numFmtId="183" formatCode="#,##0_);[Red]\(#,##0\);&quot;-&quot;_);[Blue]&quot;Error-&quot;@"/>
    <numFmt numFmtId="184" formatCode="_-* #,##0.0_-;\-* #,##0.0_-;_-* &quot;-&quot;??_-;_-@_-"/>
    <numFmt numFmtId="185" formatCode="#,##0.0;\-#,##0.0;\ &quot;-&quot;"/>
    <numFmt numFmtId="186" formatCode="_(* #,##0_);_(* \(#,##0\);_(* &quot;-&quot;_);_(@_)"/>
    <numFmt numFmtId="187" formatCode="#,##0;\-#,##0;&quot;-&quot;"/>
    <numFmt numFmtId="188" formatCode="#,##0.00;\(#,##0.00\)"/>
    <numFmt numFmtId="189" formatCode="_(* #,##0.00_);_(* \(#,##0.00\);_(* &quot;-&quot;??_);_(@_)"/>
    <numFmt numFmtId="190" formatCode="#,##0.00;\-#,##0.00;&quot;-&quot;"/>
    <numFmt numFmtId="191" formatCode="#,##0.00;#,##0.00;&quot;&quot;"/>
    <numFmt numFmtId="192" formatCode="#,##0.0;\-#,##0.0;&quot;&quot;"/>
    <numFmt numFmtId="193" formatCode="[$-409]h:mm:ss\ AM/PM"/>
    <numFmt numFmtId="194" formatCode="_-[$€-2]* #,##0.00_-;\-[$€-2]* #,##0.00_-;_-[$€-2]* &quot;-&quot;??_-"/>
    <numFmt numFmtId="195" formatCode="[Magenta]&quot;Err&quot;;[Magenta]&quot;Err&quot;;[Blue]&quot;OK&quot;"/>
    <numFmt numFmtId="196" formatCode="General\ &quot;.&quot;"/>
    <numFmt numFmtId="197" formatCode="#,##0_);[Red]\(#,##0\);\-_)"/>
    <numFmt numFmtId="198" formatCode="0.0_)%;[Red]\(0.0%\);0.0_)%"/>
    <numFmt numFmtId="199" formatCode="[Red][&gt;1]&quot;&gt;100 %&quot;;[Red]\(0.0%\);0.0_)%"/>
  </numFmts>
  <fonts count="93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sz val="10"/>
      <name val="Gill Sans MT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indexed="20"/>
      <name val="Calibri"/>
      <family val="2"/>
    </font>
    <font>
      <b/>
      <sz val="8"/>
      <color indexed="12"/>
      <name val="Helv"/>
      <family val="2"/>
    </font>
    <font>
      <b/>
      <sz val="10"/>
      <name val="Arial"/>
      <family val="2"/>
    </font>
    <font>
      <i/>
      <sz val="10"/>
      <name val="Gill Sans MT"/>
      <family val="2"/>
    </font>
    <font>
      <b/>
      <sz val="11"/>
      <color indexed="52"/>
      <name val="Calibri"/>
      <family val="2"/>
    </font>
    <font>
      <sz val="9"/>
      <name val="Futura Lt BT"/>
      <family val="2"/>
    </font>
    <font>
      <b/>
      <sz val="11"/>
      <color indexed="9"/>
      <name val="Calibri"/>
      <family val="2"/>
    </font>
    <font>
      <sz val="10"/>
      <color indexed="9"/>
      <name val="Gill Sans MT"/>
      <family val="2"/>
    </font>
    <font>
      <b/>
      <i/>
      <sz val="10"/>
      <color indexed="9"/>
      <name val="Gill Sans MT"/>
      <family val="2"/>
    </font>
    <font>
      <b/>
      <i/>
      <sz val="10"/>
      <name val="Gill Sans MT"/>
      <family val="2"/>
    </font>
    <font>
      <b/>
      <sz val="10"/>
      <color indexed="9"/>
      <name val="Gill Sans MT"/>
      <family val="2"/>
    </font>
    <font>
      <sz val="12"/>
      <color indexed="8"/>
      <name val="Times New Roman"/>
      <family val="2"/>
    </font>
    <font>
      <sz val="10"/>
      <color indexed="8"/>
      <name val="Arial"/>
      <family val="2"/>
    </font>
    <font>
      <sz val="13"/>
      <name val="Tms Rmn"/>
    </font>
    <font>
      <sz val="10"/>
      <color indexed="8"/>
      <name val="Gill Sans MT"/>
      <family val="2"/>
    </font>
    <font>
      <i/>
      <sz val="10"/>
      <color indexed="10"/>
      <name val="Arial"/>
      <family val="2"/>
    </font>
    <font>
      <sz val="9"/>
      <color indexed="8"/>
      <name val="Times New Roman"/>
      <family val="1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6.8"/>
      <name val="Lucida Sans Unicode"/>
      <family val="2"/>
    </font>
    <font>
      <b/>
      <sz val="12"/>
      <color indexed="17"/>
      <name val="Symbol"/>
      <family val="1"/>
      <charset val="2"/>
    </font>
    <font>
      <sz val="12"/>
      <color indexed="8"/>
      <name val="Arial"/>
      <family val="2"/>
    </font>
    <font>
      <b/>
      <sz val="14"/>
      <color indexed="17"/>
      <name val="Arial MT"/>
    </font>
    <font>
      <b/>
      <sz val="12"/>
      <color indexed="12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Gill Sans MT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b/>
      <sz val="9"/>
      <color indexed="17"/>
      <name val="Arial"/>
      <family val="2"/>
    </font>
    <font>
      <sz val="11"/>
      <color indexed="17"/>
      <name val="Calibri"/>
      <family val="2"/>
    </font>
    <font>
      <sz val="14"/>
      <name val="Wingdings"/>
      <charset val="2"/>
    </font>
    <font>
      <sz val="9"/>
      <color indexed="9"/>
      <name val="Futura Hv B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color indexed="9"/>
      <name val="Arial"/>
      <family val="2"/>
    </font>
    <font>
      <b/>
      <sz val="13"/>
      <color indexed="62"/>
      <name val="arial"/>
      <family val="2"/>
    </font>
    <font>
      <b/>
      <sz val="13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9"/>
      <name val="Gill Sans MT"/>
      <family val="2"/>
    </font>
    <font>
      <b/>
      <i/>
      <sz val="12"/>
      <color indexed="9"/>
      <name val="Gill Sans MT"/>
      <family val="2"/>
    </font>
    <font>
      <b/>
      <sz val="12"/>
      <name val="Times New Roman"/>
      <family val="1"/>
    </font>
    <font>
      <u/>
      <sz val="11"/>
      <color indexed="12"/>
      <name val="Calibri"/>
      <family val="2"/>
    </font>
    <font>
      <u/>
      <sz val="9"/>
      <color indexed="12"/>
      <name val="Geneva"/>
    </font>
    <font>
      <u/>
      <sz val="8"/>
      <name val="Arial Narrow"/>
      <family val="2"/>
    </font>
    <font>
      <b/>
      <u/>
      <sz val="8"/>
      <color indexed="9"/>
      <name val="Arial Narrow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2"/>
      <color indexed="8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CG Omeg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indexed="12"/>
      <name val="Univers (W1)"/>
    </font>
    <font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Arial"/>
      <family val="2"/>
    </font>
    <font>
      <b/>
      <u/>
      <sz val="10"/>
      <color indexed="10"/>
      <name val="Arial"/>
    </font>
    <font>
      <b/>
      <sz val="10"/>
      <name val="Arial"/>
    </font>
    <font>
      <sz val="9"/>
      <name val="Arial"/>
    </font>
    <font>
      <b/>
      <sz val="9"/>
      <name val="Arial"/>
      <family val="2"/>
    </font>
    <font>
      <b/>
      <u/>
      <sz val="14"/>
      <color indexed="10"/>
      <name val="Arial"/>
      <family val="2"/>
    </font>
    <font>
      <sz val="10"/>
      <name val="Arial"/>
    </font>
    <font>
      <b/>
      <sz val="8"/>
      <color indexed="81"/>
      <name val="Tahoma"/>
    </font>
    <font>
      <sz val="8"/>
      <color indexed="81"/>
      <name val="Tahoma"/>
    </font>
    <font>
      <sz val="12"/>
      <name val="Times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0"/>
      <name val="Arial"/>
    </font>
    <font>
      <sz val="10"/>
      <color indexed="9"/>
      <name val="Arial"/>
    </font>
    <font>
      <sz val="9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59"/>
        <bgColor indexed="6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ck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ck">
        <color indexed="9"/>
      </right>
      <top style="thick">
        <color indexed="9"/>
      </top>
      <bottom style="medium">
        <color indexed="9"/>
      </bottom>
      <diagonal/>
    </border>
    <border>
      <left/>
      <right/>
      <top/>
      <bottom style="thick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712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1" fontId="3" fillId="0" borderId="0" applyFill="0" applyBorder="0" applyAlignment="0" applyProtection="0">
      <alignment horizontal="right"/>
      <protection locked="0"/>
    </xf>
    <xf numFmtId="165" fontId="5" fillId="0" borderId="0" applyFill="0" applyBorder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2" fontId="3" fillId="0" borderId="0" applyFill="0" applyBorder="0" applyAlignment="0" applyProtection="0">
      <alignment horizontal="right"/>
      <protection locked="0"/>
    </xf>
    <xf numFmtId="182" fontId="3" fillId="0" borderId="0" applyNumberFormat="0" applyFont="0" applyFill="0" applyBorder="0" applyProtection="0">
      <alignment horizontal="left" vertical="center" indent="2"/>
    </xf>
    <xf numFmtId="182" fontId="3" fillId="0" borderId="0" applyNumberFormat="0" applyFont="0" applyFill="0" applyBorder="0" applyProtection="0">
      <alignment horizontal="left" vertical="center" indent="2"/>
    </xf>
    <xf numFmtId="167" fontId="3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168" fontId="7" fillId="0" borderId="0" applyFill="0" applyBorder="0" applyAlignment="0" applyProtection="0">
      <alignment horizontal="left"/>
    </xf>
    <xf numFmtId="182" fontId="3" fillId="0" borderId="0" applyNumberFormat="0" applyFont="0" applyFill="0" applyBorder="0" applyProtection="0">
      <alignment horizontal="left" vertical="center" indent="5"/>
    </xf>
    <xf numFmtId="182" fontId="3" fillId="0" borderId="0" applyNumberFormat="0" applyFont="0" applyFill="0" applyBorder="0" applyProtection="0">
      <alignment horizontal="left" vertical="center" indent="5"/>
    </xf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169" fontId="9" fillId="0" borderId="0" applyNumberFormat="0" applyFill="0" applyBorder="0" applyAlignment="0">
      <alignment vertical="center"/>
      <protection locked="0"/>
    </xf>
    <xf numFmtId="4" fontId="10" fillId="20" borderId="1">
      <alignment horizontal="right" vertical="center"/>
    </xf>
    <xf numFmtId="4" fontId="10" fillId="21" borderId="0" applyBorder="0">
      <alignment horizontal="right" vertical="center"/>
    </xf>
    <xf numFmtId="4" fontId="10" fillId="21" borderId="0" applyBorder="0">
      <alignment horizontal="right" vertical="center"/>
    </xf>
    <xf numFmtId="0" fontId="11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" fillId="8" borderId="0" applyNumberFormat="0" applyBorder="0" applyAlignment="0">
      <protection locked="0"/>
    </xf>
    <xf numFmtId="37" fontId="13" fillId="0" borderId="0" applyFill="0" applyBorder="0" applyAlignment="0" applyProtection="0">
      <alignment horizontal="right"/>
      <protection locked="0"/>
    </xf>
    <xf numFmtId="0" fontId="14" fillId="0" borderId="0">
      <alignment horizontal="right"/>
    </xf>
    <xf numFmtId="183" fontId="11" fillId="0" borderId="0"/>
    <xf numFmtId="0" fontId="15" fillId="22" borderId="0"/>
    <xf numFmtId="0" fontId="16" fillId="23" borderId="2" applyNumberFormat="0" applyAlignment="0" applyProtection="0"/>
    <xf numFmtId="0" fontId="16" fillId="23" borderId="2" applyNumberFormat="0" applyAlignment="0" applyProtection="0"/>
    <xf numFmtId="0" fontId="4" fillId="24" borderId="0" applyNumberFormat="0" applyAlignment="0" applyProtection="0"/>
    <xf numFmtId="0" fontId="16" fillId="23" borderId="2" applyNumberFormat="0" applyAlignment="0" applyProtection="0"/>
    <xf numFmtId="0" fontId="16" fillId="23" borderId="2" applyNumberFormat="0" applyAlignment="0" applyProtection="0"/>
    <xf numFmtId="0" fontId="17" fillId="25" borderId="0" applyNumberFormat="0" applyBorder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9" fillId="27" borderId="4" applyNumberFormat="0" applyAlignment="0" applyProtection="0"/>
    <xf numFmtId="0" fontId="20" fillId="27" borderId="4" applyNumberFormat="0" applyAlignment="0" applyProtection="0"/>
    <xf numFmtId="0" fontId="21" fillId="28" borderId="4" applyAlignment="0" applyProtection="0"/>
    <xf numFmtId="0" fontId="22" fillId="29" borderId="5" applyProtection="0">
      <alignment horizontal="center" vertical="center"/>
    </xf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41" fontId="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4" fillId="0" borderId="0" applyFont="0" applyFill="0" applyBorder="0" applyAlignment="0" applyProtection="0"/>
    <xf numFmtId="41" fontId="3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3" fillId="0" borderId="0" applyBorder="0">
      <alignment horizontal="right"/>
    </xf>
    <xf numFmtId="188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90" fontId="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91" fontId="3" fillId="0" borderId="0" applyFill="0" applyBorder="0" applyAlignment="0" applyProtection="0"/>
    <xf numFmtId="191" fontId="3" fillId="0" borderId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2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93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93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93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0" borderId="4" applyNumberFormat="0" applyAlignment="0" applyProtection="0"/>
    <xf numFmtId="0" fontId="21" fillId="30" borderId="4" applyNumberFormat="0" applyAlignment="0" applyProtection="0"/>
    <xf numFmtId="182" fontId="28" fillId="0" borderId="0" applyNumberFormat="0">
      <alignment horizontal="right"/>
    </xf>
    <xf numFmtId="182" fontId="28" fillId="0" borderId="0" applyNumberFormat="0">
      <alignment horizontal="right"/>
    </xf>
    <xf numFmtId="182" fontId="29" fillId="0" borderId="0" applyNumberFormat="0" applyFill="0" applyBorder="0" applyProtection="0">
      <alignment horizontal="left"/>
    </xf>
    <xf numFmtId="182" fontId="29" fillId="0" borderId="0" applyNumberFormat="0" applyFill="0" applyBorder="0" applyProtection="0">
      <alignment horizontal="left"/>
    </xf>
    <xf numFmtId="182" fontId="30" fillId="0" borderId="0" applyNumberFormat="0" applyFill="0" applyBorder="0" applyProtection="0">
      <alignment horizontal="left"/>
    </xf>
    <xf numFmtId="182" fontId="30" fillId="0" borderId="0" applyNumberFormat="0" applyFill="0" applyBorder="0" applyProtection="0">
      <alignment horizontal="left"/>
    </xf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2" fontId="10" fillId="21" borderId="6">
      <alignment horizontal="left" vertical="center"/>
    </xf>
    <xf numFmtId="182" fontId="10" fillId="21" borderId="6">
      <alignment horizontal="left" vertical="center"/>
    </xf>
    <xf numFmtId="0" fontId="31" fillId="0" borderId="0" applyNumberFormat="0" applyBorder="0" applyProtection="0">
      <alignment horizontal="left" vertical="center" indent="1"/>
    </xf>
    <xf numFmtId="0" fontId="32" fillId="0" borderId="0" applyFill="0" applyBorder="0" applyAlignment="0">
      <alignment horizontal="left"/>
    </xf>
    <xf numFmtId="171" fontId="33" fillId="0" borderId="0" applyFill="0" applyBorder="0" applyAlignment="0" applyProtection="0">
      <alignment horizontal="right"/>
    </xf>
    <xf numFmtId="172" fontId="3" fillId="31" borderId="7" applyFill="0" applyBorder="0" applyAlignment="0" applyProtection="0"/>
    <xf numFmtId="182" fontId="3" fillId="0" borderId="8"/>
    <xf numFmtId="0" fontId="34" fillId="0" borderId="0" applyFill="0" applyBorder="0">
      <alignment horizontal="left" vertical="center"/>
    </xf>
    <xf numFmtId="173" fontId="35" fillId="21" borderId="0" applyFill="0" applyBorder="0" applyAlignment="0" applyProtection="0">
      <alignment horizontal="right"/>
      <protection locked="0"/>
    </xf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2" fontId="38" fillId="26" borderId="0" applyNumberFormat="0" applyFont="0" applyBorder="0" applyAlignment="0" applyProtection="0"/>
    <xf numFmtId="182" fontId="38" fillId="26" borderId="0" applyNumberFormat="0" applyFont="0" applyBorder="0" applyAlignment="0" applyProtection="0"/>
    <xf numFmtId="182" fontId="39" fillId="0" borderId="0" applyNumberFormat="0" applyFill="0" applyBorder="0" applyAlignment="0" applyProtection="0"/>
    <xf numFmtId="182" fontId="39" fillId="0" borderId="0" applyNumberFormat="0" applyFill="0" applyBorder="0" applyAlignment="0" applyProtection="0"/>
    <xf numFmtId="195" fontId="40" fillId="0" borderId="0" applyFill="0" applyBorder="0"/>
    <xf numFmtId="15" fontId="24" fillId="0" borderId="0" applyFill="0" applyBorder="0" applyProtection="0">
      <alignment horizontal="center"/>
    </xf>
    <xf numFmtId="182" fontId="38" fillId="3" borderId="0" applyNumberFormat="0" applyFont="0" applyBorder="0" applyAlignment="0" applyProtection="0"/>
    <xf numFmtId="182" fontId="38" fillId="3" borderId="0" applyNumberFormat="0" applyFont="0" applyBorder="0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7" fontId="42" fillId="0" borderId="0" applyNumberFormat="0" applyFill="0" applyBorder="0" applyAlignment="0" applyProtection="0"/>
    <xf numFmtId="197" fontId="43" fillId="0" borderId="0" applyNumberFormat="0" applyFill="0" applyBorder="0" applyAlignment="0" applyProtection="0"/>
    <xf numFmtId="15" fontId="9" fillId="32" borderId="10">
      <alignment horizontal="center"/>
      <protection locked="0"/>
    </xf>
    <xf numFmtId="198" fontId="9" fillId="32" borderId="10" applyAlignment="0">
      <protection locked="0"/>
    </xf>
    <xf numFmtId="197" fontId="9" fillId="32" borderId="10" applyAlignment="0">
      <protection locked="0"/>
    </xf>
    <xf numFmtId="197" fontId="24" fillId="0" borderId="0" applyFill="0" applyBorder="0" applyAlignment="0" applyProtection="0"/>
    <xf numFmtId="198" fontId="24" fillId="0" borderId="0" applyFill="0" applyBorder="0" applyAlignment="0" applyProtection="0"/>
    <xf numFmtId="199" fontId="24" fillId="0" borderId="0" applyFill="0" applyBorder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0" fontId="38" fillId="0" borderId="11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0" fontId="38" fillId="0" borderId="12" applyNumberFormat="0" applyFont="0" applyAlignment="0" applyProtection="0"/>
    <xf numFmtId="182" fontId="38" fillId="10" borderId="0" applyNumberFormat="0" applyFont="0" applyBorder="0" applyAlignment="0" applyProtection="0"/>
    <xf numFmtId="182" fontId="38" fillId="10" borderId="0" applyNumberFormat="0" applyFont="0" applyBorder="0" applyAlignment="0" applyProtection="0"/>
    <xf numFmtId="166" fontId="44" fillId="0" borderId="0" applyFill="0" applyBorder="0" applyAlignment="0">
      <alignment horizontal="center" vertical="center"/>
    </xf>
    <xf numFmtId="182" fontId="3" fillId="33" borderId="0" applyNumberFormat="0" applyFont="0" applyAlignment="0"/>
    <xf numFmtId="0" fontId="3" fillId="33" borderId="0" applyNumberFormat="0" applyFont="0" applyAlignment="0"/>
    <xf numFmtId="182" fontId="3" fillId="33" borderId="0" applyNumberFormat="0" applyFont="0" applyAlignment="0"/>
    <xf numFmtId="182" fontId="3" fillId="33" borderId="0" applyNumberFormat="0" applyFont="0" applyAlignment="0"/>
    <xf numFmtId="193" fontId="3" fillId="33" borderId="0" applyNumberFormat="0" applyFont="0" applyAlignment="0"/>
    <xf numFmtId="0" fontId="26" fillId="24" borderId="4" applyAlignment="0" applyProtection="0"/>
    <xf numFmtId="0" fontId="21" fillId="24" borderId="4" applyNumberFormat="0" applyAlignment="0" applyProtection="0"/>
    <xf numFmtId="174" fontId="3" fillId="0" borderId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6" fillId="0" borderId="0" applyNumberFormat="0" applyFill="0" applyBorder="0" applyProtection="0">
      <alignment horizontal="center" vertical="center"/>
    </xf>
    <xf numFmtId="0" fontId="47" fillId="34" borderId="0" applyNumberFormat="0" applyBorder="0" applyProtection="0">
      <alignment horizontal="left" vertical="center" indent="1"/>
    </xf>
    <xf numFmtId="182" fontId="14" fillId="0" borderId="13" applyNumberFormat="0">
      <alignment horizontal="center" wrapText="1"/>
    </xf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193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182" fontId="50" fillId="22" borderId="0">
      <alignment horizontal="left"/>
    </xf>
    <xf numFmtId="182" fontId="50" fillId="22" borderId="0">
      <alignment horizontal="left"/>
    </xf>
    <xf numFmtId="0" fontId="49" fillId="0" borderId="15" applyNumberFormat="0" applyFill="0" applyAlignment="0" applyProtection="0"/>
    <xf numFmtId="182" fontId="50" fillId="22" borderId="0">
      <alignment horizontal="left"/>
    </xf>
    <xf numFmtId="182" fontId="50" fillId="22" borderId="0">
      <alignment horizontal="left"/>
    </xf>
    <xf numFmtId="0" fontId="49" fillId="0" borderId="15" applyNumberFormat="0" applyFill="0" applyAlignment="0" applyProtection="0"/>
    <xf numFmtId="193" fontId="50" fillId="22" borderId="0">
      <alignment horizontal="left"/>
    </xf>
    <xf numFmtId="182" fontId="50" fillId="22" borderId="0">
      <alignment horizontal="left"/>
    </xf>
    <xf numFmtId="182" fontId="51" fillId="0" borderId="15" applyNumberFormat="0" applyFill="0" applyAlignment="0" applyProtection="0"/>
    <xf numFmtId="193" fontId="51" fillId="0" borderId="15" applyNumberFormat="0" applyFill="0" applyAlignment="0" applyProtection="0"/>
    <xf numFmtId="193" fontId="50" fillId="22" borderId="0">
      <alignment horizontal="left"/>
    </xf>
    <xf numFmtId="182" fontId="50" fillId="22" borderId="0">
      <alignment horizontal="left"/>
    </xf>
    <xf numFmtId="193" fontId="50" fillId="22" borderId="0">
      <alignment horizontal="left"/>
    </xf>
    <xf numFmtId="182" fontId="50" fillId="22" borderId="0">
      <alignment horizontal="left"/>
    </xf>
    <xf numFmtId="182" fontId="50" fillId="22" borderId="0">
      <alignment horizontal="left"/>
    </xf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29" borderId="17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29" borderId="18" applyNumberFormat="0" applyAlignment="0" applyProtection="0"/>
    <xf numFmtId="0" fontId="53" fillId="0" borderId="0" applyNumberFormat="0" applyFill="0" applyBorder="0" applyAlignment="0" applyProtection="0"/>
    <xf numFmtId="182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193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193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0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193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0" fontId="55" fillId="29" borderId="0" applyNumberFormat="0" applyProtection="0">
      <alignment horizontal="center" vertical="center"/>
    </xf>
    <xf numFmtId="182" fontId="56" fillId="0" borderId="0" applyNumberFormat="0" applyFill="0" applyBorder="0" applyAlignment="0" applyProtection="0"/>
    <xf numFmtId="182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82" fontId="59" fillId="21" borderId="0" applyNumberFormat="0" applyFill="0" applyBorder="0" applyAlignment="0" applyProtection="0">
      <alignment horizontal="left" vertical="center"/>
    </xf>
    <xf numFmtId="182" fontId="59" fillId="21" borderId="0" applyNumberFormat="0" applyFill="0" applyBorder="0" applyAlignment="0" applyProtection="0">
      <alignment horizontal="left" vertical="center"/>
    </xf>
    <xf numFmtId="182" fontId="60" fillId="35" borderId="0" applyNumberFormat="0" applyFill="0" applyBorder="0" applyAlignment="0" applyProtection="0">
      <alignment vertical="top"/>
    </xf>
    <xf numFmtId="182" fontId="60" fillId="35" borderId="0" applyNumberFormat="0" applyFill="0" applyBorder="0" applyAlignment="0" applyProtection="0">
      <alignment vertical="top"/>
    </xf>
    <xf numFmtId="0" fontId="61" fillId="7" borderId="2" applyNumberFormat="0" applyAlignment="0" applyProtection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0" fontId="61" fillId="7" borderId="2" applyNumberFormat="0" applyAlignment="0" applyProtection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0" fontId="61" fillId="7" borderId="2" applyNumberFormat="0" applyAlignment="0" applyProtection="0"/>
    <xf numFmtId="0" fontId="63" fillId="0" borderId="0">
      <alignment horizontal="left"/>
    </xf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175" fontId="3" fillId="0" borderId="0" applyFont="0" applyFill="0" applyBorder="0" applyAlignment="0" applyProtection="0"/>
    <xf numFmtId="0" fontId="65" fillId="32" borderId="0" applyNumberFormat="0" applyBorder="0" applyAlignment="0" applyProtection="0"/>
    <xf numFmtId="0" fontId="65" fillId="32" borderId="0" applyNumberFormat="0" applyBorder="0" applyAlignment="0" applyProtection="0"/>
    <xf numFmtId="0" fontId="65" fillId="32" borderId="0" applyNumberFormat="0" applyBorder="0" applyAlignment="0" applyProtection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82" fillId="0" borderId="0"/>
    <xf numFmtId="0" fontId="6" fillId="36" borderId="4" applyNumberFormat="0" applyFont="0" applyAlignment="0" applyProtection="0"/>
    <xf numFmtId="0" fontId="3" fillId="36" borderId="4" applyNumberFormat="0" applyFont="0" applyAlignment="0" applyProtection="0"/>
    <xf numFmtId="0" fontId="3" fillId="36" borderId="4" applyNumberFormat="0" applyFont="0" applyAlignment="0" applyProtection="0"/>
    <xf numFmtId="0" fontId="67" fillId="23" borderId="21" applyNumberFormat="0" applyAlignment="0" applyProtection="0"/>
    <xf numFmtId="0" fontId="67" fillId="23" borderId="21" applyNumberFormat="0" applyAlignment="0" applyProtection="0"/>
    <xf numFmtId="0" fontId="67" fillId="23" borderId="21" applyNumberForma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1" fontId="70" fillId="0" borderId="0">
      <alignment horizontal="right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</cellStyleXfs>
  <cellXfs count="267">
    <xf numFmtId="0" fontId="0" fillId="0" borderId="0" xfId="0"/>
    <xf numFmtId="165" fontId="24" fillId="37" borderId="0" xfId="3687" applyNumberFormat="1" applyFont="1" applyFill="1"/>
    <xf numFmtId="0" fontId="24" fillId="38" borderId="0" xfId="3687" applyFont="1" applyFill="1"/>
    <xf numFmtId="0" fontId="6" fillId="38" borderId="0" xfId="3687" applyFill="1"/>
    <xf numFmtId="0" fontId="73" fillId="38" borderId="1" xfId="3687" applyFont="1" applyFill="1" applyBorder="1"/>
    <xf numFmtId="0" fontId="14" fillId="0" borderId="1" xfId="0" applyFont="1" applyBorder="1"/>
    <xf numFmtId="0" fontId="73" fillId="38" borderId="0" xfId="3687" applyFont="1" applyFill="1"/>
    <xf numFmtId="0" fontId="69" fillId="38" borderId="0" xfId="3687" applyFont="1" applyFill="1"/>
    <xf numFmtId="165" fontId="0" fillId="0" borderId="1" xfId="0" applyNumberFormat="1" applyBorder="1"/>
    <xf numFmtId="165" fontId="24" fillId="38" borderId="1" xfId="3687" applyNumberFormat="1" applyFont="1" applyFill="1" applyBorder="1"/>
    <xf numFmtId="0" fontId="0" fillId="38" borderId="0" xfId="0" applyFill="1"/>
    <xf numFmtId="165" fontId="0" fillId="38" borderId="0" xfId="0" applyNumberFormat="1" applyFill="1"/>
    <xf numFmtId="0" fontId="6" fillId="38" borderId="0" xfId="3687" applyFill="1" applyBorder="1"/>
    <xf numFmtId="165" fontId="6" fillId="38" borderId="0" xfId="3687" applyNumberFormat="1" applyFill="1" applyBorder="1"/>
    <xf numFmtId="164" fontId="6" fillId="38" borderId="0" xfId="3698" applyNumberFormat="1" applyFont="1" applyFill="1" applyBorder="1"/>
    <xf numFmtId="164" fontId="6" fillId="38" borderId="0" xfId="3687" applyNumberFormat="1" applyFill="1" applyBorder="1"/>
    <xf numFmtId="2" fontId="6" fillId="38" borderId="0" xfId="3698" applyNumberFormat="1" applyFont="1" applyFill="1" applyBorder="1"/>
    <xf numFmtId="0" fontId="6" fillId="38" borderId="0" xfId="3687" applyFill="1" applyBorder="1"/>
    <xf numFmtId="0" fontId="6" fillId="38" borderId="0" xfId="3686" applyFill="1"/>
    <xf numFmtId="0" fontId="73" fillId="38" borderId="1" xfId="3686" applyFont="1" applyFill="1" applyBorder="1"/>
    <xf numFmtId="0" fontId="69" fillId="38" borderId="0" xfId="3686" applyFont="1" applyFill="1"/>
    <xf numFmtId="165" fontId="24" fillId="38" borderId="1" xfId="3686" applyNumberFormat="1" applyFont="1" applyFill="1" applyBorder="1"/>
    <xf numFmtId="164" fontId="6" fillId="38" borderId="0" xfId="3698" applyNumberFormat="1" applyFont="1" applyFill="1"/>
    <xf numFmtId="2" fontId="6" fillId="38" borderId="0" xfId="3686" applyNumberFormat="1" applyFill="1"/>
    <xf numFmtId="2" fontId="6" fillId="38" borderId="0" xfId="3698" applyNumberFormat="1" applyFont="1" applyFill="1"/>
    <xf numFmtId="2" fontId="6" fillId="38" borderId="0" xfId="3686" applyNumberFormat="1" applyFill="1" applyBorder="1"/>
    <xf numFmtId="0" fontId="6" fillId="38" borderId="0" xfId="3686" applyFill="1" applyBorder="1"/>
    <xf numFmtId="0" fontId="6" fillId="38" borderId="0" xfId="3686" applyFill="1" applyBorder="1" applyAlignment="1">
      <alignment horizontal="center"/>
    </xf>
    <xf numFmtId="0" fontId="6" fillId="38" borderId="0" xfId="3686" applyFill="1" applyBorder="1" applyAlignment="1">
      <alignment horizontal="center"/>
    </xf>
    <xf numFmtId="0" fontId="6" fillId="38" borderId="0" xfId="3686" applyFill="1" applyBorder="1"/>
    <xf numFmtId="164" fontId="6" fillId="38" borderId="0" xfId="3698" applyNumberFormat="1" applyFont="1" applyFill="1" applyBorder="1" applyAlignment="1">
      <alignment horizontal="center"/>
    </xf>
    <xf numFmtId="164" fontId="6" fillId="38" borderId="0" xfId="3698" applyNumberFormat="1" applyFont="1" applyFill="1" applyBorder="1" applyAlignment="1">
      <alignment horizontal="center"/>
    </xf>
    <xf numFmtId="0" fontId="24" fillId="38" borderId="23" xfId="3687" applyFont="1" applyFill="1" applyBorder="1"/>
    <xf numFmtId="0" fontId="0" fillId="0" borderId="1" xfId="0" applyBorder="1"/>
    <xf numFmtId="0" fontId="24" fillId="38" borderId="1" xfId="3687" applyFont="1" applyFill="1" applyBorder="1"/>
    <xf numFmtId="165" fontId="6" fillId="38" borderId="0" xfId="3687" applyNumberFormat="1" applyFill="1"/>
    <xf numFmtId="164" fontId="6" fillId="38" borderId="0" xfId="3687" applyNumberFormat="1" applyFill="1"/>
    <xf numFmtId="2" fontId="6" fillId="38" borderId="0" xfId="3687" applyNumberFormat="1" applyFill="1"/>
    <xf numFmtId="0" fontId="6" fillId="38" borderId="0" xfId="3687" applyFill="1" applyBorder="1" applyAlignment="1">
      <alignment horizontal="center"/>
    </xf>
    <xf numFmtId="0" fontId="6" fillId="38" borderId="0" xfId="3687" applyFill="1" applyBorder="1" applyAlignment="1">
      <alignment horizontal="center"/>
    </xf>
    <xf numFmtId="0" fontId="1" fillId="38" borderId="0" xfId="0" applyFont="1" applyFill="1"/>
    <xf numFmtId="0" fontId="74" fillId="38" borderId="0" xfId="0" applyFont="1" applyFill="1"/>
    <xf numFmtId="0" fontId="1" fillId="38" borderId="1" xfId="0" applyFont="1" applyFill="1" applyBorder="1" applyAlignment="1">
      <alignment horizontal="center"/>
    </xf>
    <xf numFmtId="0" fontId="75" fillId="38" borderId="1" xfId="0" applyFont="1" applyFill="1" applyBorder="1" applyAlignment="1">
      <alignment horizontal="center"/>
    </xf>
    <xf numFmtId="178" fontId="1" fillId="38" borderId="1" xfId="0" applyNumberFormat="1" applyFont="1" applyFill="1" applyBorder="1" applyAlignment="1">
      <alignment horizontal="center" vertical="center"/>
    </xf>
    <xf numFmtId="179" fontId="1" fillId="38" borderId="1" xfId="0" applyNumberFormat="1" applyFont="1" applyFill="1" applyBorder="1" applyAlignment="1">
      <alignment horizontal="center" vertical="center"/>
    </xf>
    <xf numFmtId="0" fontId="1" fillId="38" borderId="0" xfId="0" applyFont="1" applyFill="1" applyAlignment="1">
      <alignment horizontal="center"/>
    </xf>
    <xf numFmtId="179" fontId="1" fillId="38" borderId="0" xfId="0" applyNumberFormat="1" applyFont="1" applyFill="1" applyAlignment="1">
      <alignment horizontal="center" vertical="center"/>
    </xf>
    <xf numFmtId="179" fontId="1" fillId="38" borderId="0" xfId="0" applyNumberFormat="1" applyFont="1" applyFill="1" applyBorder="1" applyAlignment="1">
      <alignment horizontal="center" vertical="center"/>
    </xf>
    <xf numFmtId="0" fontId="1" fillId="38" borderId="0" xfId="0" applyFont="1" applyFill="1" applyBorder="1"/>
    <xf numFmtId="165" fontId="1" fillId="38" borderId="1" xfId="0" applyNumberFormat="1" applyFont="1" applyFill="1" applyBorder="1" applyAlignment="1">
      <alignment horizontal="center" vertical="center"/>
    </xf>
    <xf numFmtId="165" fontId="1" fillId="38" borderId="0" xfId="0" applyNumberFormat="1" applyFont="1" applyFill="1" applyAlignment="1">
      <alignment horizontal="center" vertical="center"/>
    </xf>
    <xf numFmtId="165" fontId="1" fillId="38" borderId="0" xfId="0" applyNumberFormat="1" applyFont="1" applyFill="1" applyBorder="1" applyAlignment="1">
      <alignment horizontal="center" vertical="center"/>
    </xf>
    <xf numFmtId="2" fontId="1" fillId="38" borderId="0" xfId="0" applyNumberFormat="1" applyFont="1" applyFill="1" applyAlignment="1">
      <alignment horizontal="center" vertical="center"/>
    </xf>
    <xf numFmtId="2" fontId="1" fillId="38" borderId="0" xfId="0" applyNumberFormat="1" applyFont="1" applyFill="1" applyBorder="1" applyAlignment="1">
      <alignment horizontal="center" vertical="center"/>
    </xf>
    <xf numFmtId="178" fontId="1" fillId="38" borderId="0" xfId="0" applyNumberFormat="1" applyFont="1" applyFill="1" applyAlignment="1">
      <alignment horizontal="center" vertical="center"/>
    </xf>
    <xf numFmtId="178" fontId="1" fillId="38" borderId="0" xfId="0" applyNumberFormat="1" applyFont="1" applyFill="1" applyBorder="1" applyAlignment="1">
      <alignment horizontal="center" vertical="center"/>
    </xf>
    <xf numFmtId="180" fontId="1" fillId="38" borderId="0" xfId="0" applyNumberFormat="1" applyFont="1" applyFill="1" applyAlignment="1">
      <alignment horizontal="center" vertical="center"/>
    </xf>
    <xf numFmtId="180" fontId="1" fillId="38" borderId="0" xfId="0" applyNumberFormat="1" applyFont="1" applyFill="1" applyBorder="1" applyAlignment="1">
      <alignment horizontal="center" vertical="center"/>
    </xf>
    <xf numFmtId="165" fontId="1" fillId="38" borderId="0" xfId="0" applyNumberFormat="1" applyFont="1" applyFill="1"/>
    <xf numFmtId="0" fontId="77" fillId="37" borderId="0" xfId="0" applyFont="1" applyFill="1"/>
    <xf numFmtId="0" fontId="78" fillId="37" borderId="0" xfId="0" applyFont="1" applyFill="1"/>
    <xf numFmtId="0" fontId="76" fillId="38" borderId="1" xfId="0" applyFont="1" applyFill="1" applyBorder="1" applyAlignment="1">
      <alignment horizontal="center"/>
    </xf>
    <xf numFmtId="0" fontId="77" fillId="38" borderId="1" xfId="0" applyFont="1" applyFill="1" applyBorder="1" applyAlignment="1">
      <alignment horizontal="center"/>
    </xf>
    <xf numFmtId="178" fontId="76" fillId="38" borderId="1" xfId="0" applyNumberFormat="1" applyFont="1" applyFill="1" applyBorder="1" applyAlignment="1">
      <alignment horizontal="center" vertical="center"/>
    </xf>
    <xf numFmtId="0" fontId="76" fillId="37" borderId="0" xfId="0" applyFont="1" applyFill="1"/>
    <xf numFmtId="179" fontId="76" fillId="38" borderId="1" xfId="0" applyNumberFormat="1" applyFont="1" applyFill="1" applyBorder="1" applyAlignment="1">
      <alignment horizontal="center" vertical="center"/>
    </xf>
    <xf numFmtId="0" fontId="76" fillId="38" borderId="0" xfId="0" applyFont="1" applyFill="1" applyAlignment="1">
      <alignment horizontal="center"/>
    </xf>
    <xf numFmtId="179" fontId="76" fillId="38" borderId="0" xfId="0" applyNumberFormat="1" applyFont="1" applyFill="1" applyAlignment="1">
      <alignment horizontal="center" vertical="center"/>
    </xf>
    <xf numFmtId="179" fontId="76" fillId="38" borderId="0" xfId="0" applyNumberFormat="1" applyFont="1" applyFill="1" applyBorder="1" applyAlignment="1">
      <alignment horizontal="center" vertical="center"/>
    </xf>
    <xf numFmtId="0" fontId="76" fillId="38" borderId="0" xfId="0" applyFont="1" applyFill="1"/>
    <xf numFmtId="165" fontId="75" fillId="37" borderId="0" xfId="0" applyNumberFormat="1" applyFont="1" applyFill="1"/>
    <xf numFmtId="165" fontId="1" fillId="38" borderId="1" xfId="0" applyNumberFormat="1" applyFont="1" applyFill="1" applyBorder="1"/>
    <xf numFmtId="179" fontId="76" fillId="38" borderId="24" xfId="0" applyNumberFormat="1" applyFont="1" applyFill="1" applyBorder="1" applyAlignment="1">
      <alignment horizontal="center" vertical="center"/>
    </xf>
    <xf numFmtId="0" fontId="0" fillId="38" borderId="0" xfId="0" applyFill="1" applyBorder="1"/>
    <xf numFmtId="165" fontId="1" fillId="38" borderId="0" xfId="0" applyNumberFormat="1" applyFont="1" applyFill="1" applyBorder="1"/>
    <xf numFmtId="165" fontId="1" fillId="38" borderId="23" xfId="0" applyNumberFormat="1" applyFont="1" applyFill="1" applyBorder="1" applyAlignment="1">
      <alignment horizontal="center" vertical="center"/>
    </xf>
    <xf numFmtId="165" fontId="1" fillId="38" borderId="25" xfId="0" applyNumberFormat="1" applyFont="1" applyFill="1" applyBorder="1" applyAlignment="1">
      <alignment horizontal="center" vertical="center"/>
    </xf>
    <xf numFmtId="0" fontId="75" fillId="38" borderId="24" xfId="0" applyFont="1" applyFill="1" applyBorder="1" applyAlignment="1">
      <alignment horizontal="center"/>
    </xf>
    <xf numFmtId="0" fontId="1" fillId="38" borderId="1" xfId="0" applyFont="1" applyFill="1" applyBorder="1"/>
    <xf numFmtId="0" fontId="0" fillId="38" borderId="26" xfId="0" applyFill="1" applyBorder="1"/>
    <xf numFmtId="0" fontId="0" fillId="38" borderId="27" xfId="0" applyFill="1" applyBorder="1"/>
    <xf numFmtId="0" fontId="0" fillId="38" borderId="28" xfId="0" applyFill="1" applyBorder="1"/>
    <xf numFmtId="0" fontId="0" fillId="38" borderId="29" xfId="0" applyFill="1" applyBorder="1"/>
    <xf numFmtId="0" fontId="0" fillId="38" borderId="30" xfId="0" applyFill="1" applyBorder="1"/>
    <xf numFmtId="0" fontId="0" fillId="38" borderId="31" xfId="0" applyFill="1" applyBorder="1"/>
    <xf numFmtId="0" fontId="0" fillId="38" borderId="7" xfId="0" applyFill="1" applyBorder="1"/>
    <xf numFmtId="3" fontId="0" fillId="38" borderId="31" xfId="0" applyNumberFormat="1" applyFill="1" applyBorder="1"/>
    <xf numFmtId="3" fontId="0" fillId="38" borderId="0" xfId="0" applyNumberFormat="1" applyFill="1" applyBorder="1"/>
    <xf numFmtId="0" fontId="0" fillId="38" borderId="32" xfId="0" applyFill="1" applyBorder="1"/>
    <xf numFmtId="0" fontId="0" fillId="38" borderId="33" xfId="0" applyFill="1" applyBorder="1"/>
    <xf numFmtId="0" fontId="0" fillId="38" borderId="8" xfId="0" applyFill="1" applyBorder="1"/>
    <xf numFmtId="0" fontId="0" fillId="38" borderId="34" xfId="0" applyFill="1" applyBorder="1"/>
    <xf numFmtId="0" fontId="3" fillId="38" borderId="0" xfId="0" applyFont="1" applyFill="1" applyBorder="1" applyAlignment="1">
      <alignment horizontal="justify"/>
    </xf>
    <xf numFmtId="9" fontId="0" fillId="38" borderId="0" xfId="0" applyNumberFormat="1" applyFill="1" applyBorder="1"/>
    <xf numFmtId="1" fontId="0" fillId="38" borderId="0" xfId="0" applyNumberFormat="1" applyFill="1" applyBorder="1"/>
    <xf numFmtId="3" fontId="0" fillId="38" borderId="8" xfId="0" applyNumberFormat="1" applyFill="1" applyBorder="1"/>
    <xf numFmtId="3" fontId="0" fillId="38" borderId="7" xfId="0" applyNumberFormat="1" applyFill="1" applyBorder="1"/>
    <xf numFmtId="0" fontId="0" fillId="38" borderId="35" xfId="0" applyFill="1" applyBorder="1" applyAlignment="1">
      <alignment wrapText="1"/>
    </xf>
    <xf numFmtId="2" fontId="0" fillId="38" borderId="0" xfId="0" applyNumberFormat="1" applyFill="1" applyBorder="1"/>
    <xf numFmtId="2" fontId="0" fillId="38" borderId="13" xfId="0" applyNumberFormat="1" applyFill="1" applyBorder="1"/>
    <xf numFmtId="3" fontId="0" fillId="38" borderId="34" xfId="0" applyNumberFormat="1" applyFill="1" applyBorder="1"/>
    <xf numFmtId="0" fontId="0" fillId="38" borderId="1" xfId="0" applyFill="1" applyBorder="1"/>
    <xf numFmtId="177" fontId="0" fillId="38" borderId="1" xfId="0" applyNumberFormat="1" applyFill="1" applyBorder="1"/>
    <xf numFmtId="2" fontId="0" fillId="38" borderId="1" xfId="0" applyNumberFormat="1" applyFill="1" applyBorder="1"/>
    <xf numFmtId="0" fontId="3" fillId="38" borderId="0" xfId="3680" applyFont="1" applyFill="1" applyBorder="1"/>
    <xf numFmtId="0" fontId="3" fillId="37" borderId="0" xfId="3680" applyFont="1" applyFill="1" applyBorder="1"/>
    <xf numFmtId="0" fontId="14" fillId="37" borderId="0" xfId="3680" applyFont="1" applyFill="1" applyBorder="1" applyAlignment="1">
      <alignment horizontal="center"/>
    </xf>
    <xf numFmtId="0" fontId="3" fillId="38" borderId="1" xfId="3680" applyFont="1" applyFill="1" applyBorder="1"/>
    <xf numFmtId="0" fontId="3" fillId="38" borderId="1" xfId="3680" applyNumberFormat="1" applyFont="1" applyFill="1" applyBorder="1" applyAlignment="1">
      <alignment horizontal="center"/>
    </xf>
    <xf numFmtId="0" fontId="3" fillId="38" borderId="1" xfId="3680" applyFont="1" applyFill="1" applyBorder="1" applyAlignment="1">
      <alignment horizontal="center"/>
    </xf>
    <xf numFmtId="3" fontId="3" fillId="0" borderId="1" xfId="3691" applyNumberFormat="1" applyFont="1" applyFill="1" applyBorder="1" applyAlignment="1">
      <alignment horizontal="center"/>
    </xf>
    <xf numFmtId="3" fontId="14" fillId="39" borderId="1" xfId="3691" applyNumberFormat="1" applyFont="1" applyFill="1" applyBorder="1" applyAlignment="1">
      <alignment horizontal="center"/>
    </xf>
    <xf numFmtId="3" fontId="3" fillId="0" borderId="1" xfId="3691" applyNumberFormat="1" applyFont="1" applyFill="1" applyBorder="1" applyAlignment="1">
      <alignment horizontal="center"/>
    </xf>
    <xf numFmtId="3" fontId="14" fillId="28" borderId="1" xfId="3691" applyNumberFormat="1" applyFont="1" applyFill="1" applyBorder="1" applyAlignment="1">
      <alignment horizontal="center"/>
    </xf>
    <xf numFmtId="0" fontId="3" fillId="38" borderId="0" xfId="0" applyFont="1" applyFill="1"/>
    <xf numFmtId="0" fontId="3" fillId="38" borderId="0" xfId="3680" applyFont="1" applyFill="1" applyBorder="1" applyAlignment="1">
      <alignment horizontal="center"/>
    </xf>
    <xf numFmtId="0" fontId="3" fillId="38" borderId="0" xfId="3680" applyNumberFormat="1" applyFont="1" applyFill="1" applyBorder="1" applyAlignment="1">
      <alignment horizontal="center"/>
    </xf>
    <xf numFmtId="3" fontId="3" fillId="38" borderId="0" xfId="3680" applyNumberFormat="1" applyFont="1" applyFill="1" applyBorder="1" applyAlignment="1">
      <alignment horizontal="center"/>
    </xf>
    <xf numFmtId="0" fontId="83" fillId="38" borderId="0" xfId="3680" applyFont="1" applyFill="1" applyBorder="1"/>
    <xf numFmtId="3" fontId="3" fillId="38" borderId="0" xfId="3680" applyNumberFormat="1" applyFont="1" applyFill="1" applyBorder="1"/>
    <xf numFmtId="0" fontId="3" fillId="38" borderId="0" xfId="3680" applyFill="1"/>
    <xf numFmtId="0" fontId="14" fillId="0" borderId="0" xfId="0" applyFont="1"/>
    <xf numFmtId="0" fontId="84" fillId="38" borderId="0" xfId="3680" applyFont="1" applyFill="1"/>
    <xf numFmtId="0" fontId="84" fillId="38" borderId="1" xfId="3680" applyFont="1" applyFill="1" applyBorder="1"/>
    <xf numFmtId="0" fontId="14" fillId="38" borderId="1" xfId="3680" applyFont="1" applyFill="1" applyBorder="1" applyAlignment="1">
      <alignment horizontal="center"/>
    </xf>
    <xf numFmtId="0" fontId="14" fillId="38" borderId="1" xfId="3680" applyFont="1" applyFill="1" applyBorder="1" applyAlignment="1">
      <alignment horizontal="left"/>
    </xf>
    <xf numFmtId="3" fontId="0" fillId="0" borderId="1" xfId="0" applyNumberFormat="1" applyFill="1" applyBorder="1" applyAlignment="1">
      <alignment horizontal="center"/>
    </xf>
    <xf numFmtId="0" fontId="0" fillId="38" borderId="1" xfId="0" applyFill="1" applyBorder="1"/>
    <xf numFmtId="0" fontId="83" fillId="38" borderId="0" xfId="0" applyFont="1" applyFill="1"/>
    <xf numFmtId="1" fontId="0" fillId="38" borderId="1" xfId="0" applyNumberFormat="1" applyFill="1" applyBorder="1"/>
    <xf numFmtId="2" fontId="0" fillId="38" borderId="0" xfId="0" applyNumberFormat="1" applyFill="1"/>
    <xf numFmtId="0" fontId="14" fillId="38" borderId="0" xfId="0" applyFont="1" applyFill="1"/>
    <xf numFmtId="3" fontId="0" fillId="38" borderId="0" xfId="0" applyNumberFormat="1" applyFill="1"/>
    <xf numFmtId="0" fontId="14" fillId="38" borderId="1" xfId="0" applyFont="1" applyFill="1" applyBorder="1"/>
    <xf numFmtId="0" fontId="0" fillId="38" borderId="1" xfId="0" applyNumberFormat="1" applyFill="1" applyBorder="1"/>
    <xf numFmtId="181" fontId="75" fillId="38" borderId="1" xfId="0" quotePrefix="1" applyNumberFormat="1" applyFont="1" applyFill="1" applyBorder="1"/>
    <xf numFmtId="0" fontId="79" fillId="38" borderId="0" xfId="0" applyFont="1" applyFill="1"/>
    <xf numFmtId="0" fontId="79" fillId="38" borderId="1" xfId="0" applyFont="1" applyFill="1" applyBorder="1"/>
    <xf numFmtId="1" fontId="79" fillId="38" borderId="1" xfId="0" applyNumberFormat="1" applyFont="1" applyFill="1" applyBorder="1"/>
    <xf numFmtId="0" fontId="0" fillId="38" borderId="1" xfId="0" applyFill="1" applyBorder="1" applyAlignment="1">
      <alignment horizontal="right"/>
    </xf>
    <xf numFmtId="0" fontId="75" fillId="38" borderId="1" xfId="0" quotePrefix="1" applyFont="1" applyFill="1" applyBorder="1" applyAlignment="1">
      <alignment horizontal="center"/>
    </xf>
    <xf numFmtId="1" fontId="1" fillId="38" borderId="1" xfId="0" applyNumberFormat="1" applyFont="1" applyFill="1" applyBorder="1" applyAlignment="1">
      <alignment horizontal="center"/>
    </xf>
    <xf numFmtId="3" fontId="3" fillId="38" borderId="1" xfId="0" applyNumberFormat="1" applyFont="1" applyFill="1" applyBorder="1" applyAlignment="1">
      <alignment horizontal="center"/>
    </xf>
    <xf numFmtId="3" fontId="14" fillId="38" borderId="1" xfId="0" applyNumberFormat="1" applyFont="1" applyFill="1" applyBorder="1" applyAlignment="1">
      <alignment horizontal="center"/>
    </xf>
    <xf numFmtId="2" fontId="3" fillId="38" borderId="1" xfId="0" applyNumberFormat="1" applyFont="1" applyFill="1" applyBorder="1" applyAlignment="1">
      <alignment horizontal="center"/>
    </xf>
    <xf numFmtId="2" fontId="14" fillId="38" borderId="1" xfId="0" applyNumberFormat="1" applyFont="1" applyFill="1" applyBorder="1" applyAlignment="1">
      <alignment horizontal="center"/>
    </xf>
    <xf numFmtId="4" fontId="3" fillId="38" borderId="1" xfId="0" applyNumberFormat="1" applyFont="1" applyFill="1" applyBorder="1" applyAlignment="1">
      <alignment horizontal="center"/>
    </xf>
    <xf numFmtId="4" fontId="14" fillId="38" borderId="1" xfId="0" applyNumberFormat="1" applyFont="1" applyFill="1" applyBorder="1" applyAlignment="1">
      <alignment horizontal="center"/>
    </xf>
    <xf numFmtId="0" fontId="0" fillId="38" borderId="0" xfId="0" applyFill="1" applyAlignment="1">
      <alignment horizontal="right" wrapText="1"/>
    </xf>
    <xf numFmtId="0" fontId="0" fillId="38" borderId="0" xfId="0" applyFill="1" applyAlignment="1">
      <alignment wrapText="1"/>
    </xf>
    <xf numFmtId="0" fontId="14" fillId="40" borderId="1" xfId="0" applyFont="1" applyFill="1" applyBorder="1" applyAlignment="1">
      <alignment horizontal="left" wrapText="1"/>
    </xf>
    <xf numFmtId="0" fontId="0" fillId="38" borderId="1" xfId="0" applyFill="1" applyBorder="1" applyAlignment="1">
      <alignment horizontal="right" wrapText="1"/>
    </xf>
    <xf numFmtId="0" fontId="14" fillId="40" borderId="1" xfId="0" applyNumberFormat="1" applyFont="1" applyFill="1" applyBorder="1" applyAlignment="1" applyProtection="1">
      <alignment horizontal="left"/>
    </xf>
    <xf numFmtId="0" fontId="14" fillId="40" borderId="1" xfId="0" applyNumberFormat="1" applyFont="1" applyFill="1" applyBorder="1" applyAlignment="1" applyProtection="1">
      <alignment horizontal="left"/>
    </xf>
    <xf numFmtId="0" fontId="75" fillId="38" borderId="0" xfId="0" applyFont="1" applyFill="1"/>
    <xf numFmtId="16" fontId="1" fillId="38" borderId="1" xfId="0" quotePrefix="1" applyNumberFormat="1" applyFont="1" applyFill="1" applyBorder="1"/>
    <xf numFmtId="0" fontId="1" fillId="38" borderId="1" xfId="0" quotePrefix="1" applyFont="1" applyFill="1" applyBorder="1"/>
    <xf numFmtId="3" fontId="1" fillId="38" borderId="1" xfId="0" applyNumberFormat="1" applyFont="1" applyFill="1" applyBorder="1"/>
    <xf numFmtId="0" fontId="3" fillId="38" borderId="1" xfId="0" applyFont="1" applyFill="1" applyBorder="1"/>
    <xf numFmtId="3" fontId="1" fillId="38" borderId="1" xfId="0" applyNumberFormat="1" applyFont="1" applyFill="1" applyBorder="1" applyAlignment="1">
      <alignment horizontal="center"/>
    </xf>
    <xf numFmtId="1" fontId="0" fillId="38" borderId="1" xfId="0" applyNumberFormat="1" applyFill="1" applyBorder="1" applyAlignment="1">
      <alignment horizontal="center"/>
    </xf>
    <xf numFmtId="0" fontId="73" fillId="38" borderId="0" xfId="0" applyFont="1" applyFill="1"/>
    <xf numFmtId="0" fontId="76" fillId="38" borderId="0" xfId="0" applyFont="1" applyFill="1" applyBorder="1"/>
    <xf numFmtId="0" fontId="85" fillId="38" borderId="0" xfId="0" applyFont="1" applyFill="1"/>
    <xf numFmtId="3" fontId="3" fillId="38" borderId="0" xfId="0" applyNumberFormat="1" applyFont="1" applyFill="1"/>
    <xf numFmtId="17" fontId="14" fillId="0" borderId="1" xfId="0" quotePrefix="1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3" fontId="76" fillId="38" borderId="0" xfId="0" applyNumberFormat="1" applyFont="1" applyFill="1"/>
    <xf numFmtId="0" fontId="14" fillId="38" borderId="0" xfId="0" applyFont="1" applyFill="1" applyBorder="1"/>
    <xf numFmtId="0" fontId="85" fillId="38" borderId="1" xfId="0" applyFont="1" applyFill="1" applyBorder="1"/>
    <xf numFmtId="3" fontId="14" fillId="38" borderId="1" xfId="0" applyNumberFormat="1" applyFont="1" applyFill="1" applyBorder="1"/>
    <xf numFmtId="3" fontId="14" fillId="38" borderId="0" xfId="0" applyNumberFormat="1" applyFont="1" applyFill="1" applyAlignment="1">
      <alignment horizontal="center"/>
    </xf>
    <xf numFmtId="9" fontId="77" fillId="38" borderId="1" xfId="0" applyNumberFormat="1" applyFont="1" applyFill="1" applyBorder="1"/>
    <xf numFmtId="0" fontId="14" fillId="38" borderId="0" xfId="0" quotePrefix="1" applyFont="1" applyFill="1" applyBorder="1" applyAlignment="1">
      <alignment horizontal="center"/>
    </xf>
    <xf numFmtId="10" fontId="77" fillId="38" borderId="1" xfId="0" applyNumberFormat="1" applyFont="1" applyFill="1" applyBorder="1"/>
    <xf numFmtId="9" fontId="76" fillId="38" borderId="0" xfId="0" applyNumberFormat="1" applyFont="1" applyFill="1" applyBorder="1"/>
    <xf numFmtId="9" fontId="76" fillId="38" borderId="0" xfId="0" applyNumberFormat="1" applyFont="1" applyFill="1"/>
    <xf numFmtId="0" fontId="76" fillId="38" borderId="1" xfId="0" applyFont="1" applyFill="1" applyBorder="1"/>
    <xf numFmtId="10" fontId="77" fillId="38" borderId="0" xfId="0" applyNumberFormat="1" applyFont="1" applyFill="1"/>
    <xf numFmtId="9" fontId="77" fillId="38" borderId="0" xfId="0" applyNumberFormat="1" applyFont="1" applyFill="1"/>
    <xf numFmtId="0" fontId="14" fillId="38" borderId="1" xfId="0" applyNumberFormat="1" applyFont="1" applyFill="1" applyBorder="1" applyAlignment="1">
      <alignment horizontal="center"/>
    </xf>
    <xf numFmtId="0" fontId="86" fillId="38" borderId="1" xfId="3691" applyNumberFormat="1" applyFont="1" applyFill="1" applyBorder="1" applyAlignment="1">
      <alignment horizontal="center"/>
    </xf>
    <xf numFmtId="0" fontId="14" fillId="38" borderId="1" xfId="0" applyNumberFormat="1" applyFont="1" applyFill="1" applyBorder="1" applyAlignment="1">
      <alignment horizontal="left"/>
    </xf>
    <xf numFmtId="4" fontId="24" fillId="38" borderId="1" xfId="3689" applyNumberFormat="1" applyFont="1" applyFill="1" applyBorder="1" applyAlignment="1">
      <alignment horizontal="center"/>
    </xf>
    <xf numFmtId="0" fontId="14" fillId="38" borderId="0" xfId="0" applyNumberFormat="1" applyFont="1" applyFill="1" applyBorder="1" applyAlignment="1">
      <alignment horizontal="left"/>
    </xf>
    <xf numFmtId="4" fontId="24" fillId="38" borderId="0" xfId="3689" applyNumberFormat="1" applyFont="1" applyFill="1" applyBorder="1" applyAlignment="1">
      <alignment horizontal="center"/>
    </xf>
    <xf numFmtId="4" fontId="3" fillId="38" borderId="0" xfId="0" applyNumberFormat="1" applyFont="1" applyFill="1" applyBorder="1" applyAlignment="1">
      <alignment horizontal="center"/>
    </xf>
    <xf numFmtId="4" fontId="14" fillId="38" borderId="0" xfId="0" applyNumberFormat="1" applyFont="1" applyFill="1" applyBorder="1" applyAlignment="1">
      <alignment horizontal="center"/>
    </xf>
    <xf numFmtId="0" fontId="14" fillId="38" borderId="1" xfId="3680" quotePrefix="1" applyFont="1" applyFill="1" applyBorder="1"/>
    <xf numFmtId="0" fontId="3" fillId="38" borderId="0" xfId="3680" applyFont="1" applyFill="1"/>
    <xf numFmtId="176" fontId="3" fillId="38" borderId="1" xfId="113" applyNumberFormat="1" applyFont="1" applyFill="1" applyBorder="1"/>
    <xf numFmtId="1" fontId="3" fillId="38" borderId="0" xfId="3680" applyNumberFormat="1" applyFont="1" applyFill="1"/>
    <xf numFmtId="0" fontId="0" fillId="0" borderId="0" xfId="0" applyAlignment="1">
      <alignment horizontal="center"/>
    </xf>
    <xf numFmtId="176" fontId="3" fillId="38" borderId="0" xfId="113" applyNumberFormat="1" applyFont="1" applyFill="1"/>
    <xf numFmtId="43" fontId="3" fillId="38" borderId="0" xfId="113" applyNumberFormat="1" applyFont="1" applyFill="1"/>
    <xf numFmtId="0" fontId="0" fillId="38" borderId="0" xfId="0" applyFill="1" applyAlignment="1">
      <alignment horizontal="center"/>
    </xf>
    <xf numFmtId="0" fontId="87" fillId="38" borderId="0" xfId="3680" applyFont="1" applyFill="1"/>
    <xf numFmtId="0" fontId="61" fillId="0" borderId="0" xfId="0" applyFont="1"/>
    <xf numFmtId="2" fontId="0" fillId="38" borderId="7" xfId="0" applyNumberFormat="1" applyFill="1" applyBorder="1"/>
    <xf numFmtId="2" fontId="0" fillId="38" borderId="8" xfId="0" applyNumberFormat="1" applyFill="1" applyBorder="1"/>
    <xf numFmtId="2" fontId="0" fillId="38" borderId="34" xfId="0" applyNumberFormat="1" applyFill="1" applyBorder="1"/>
    <xf numFmtId="3" fontId="0" fillId="38" borderId="1" xfId="0" applyNumberFormat="1" applyFill="1" applyBorder="1"/>
    <xf numFmtId="0" fontId="29" fillId="38" borderId="0" xfId="0" applyFont="1" applyFill="1"/>
    <xf numFmtId="0" fontId="0" fillId="38" borderId="23" xfId="0" applyFill="1" applyBorder="1"/>
    <xf numFmtId="0" fontId="0" fillId="38" borderId="25" xfId="0" applyFill="1" applyBorder="1"/>
    <xf numFmtId="3" fontId="0" fillId="38" borderId="25" xfId="0" applyNumberFormat="1" applyFill="1" applyBorder="1"/>
    <xf numFmtId="0" fontId="88" fillId="38" borderId="0" xfId="0" applyFont="1" applyFill="1"/>
    <xf numFmtId="0" fontId="0" fillId="38" borderId="1" xfId="0" quotePrefix="1" applyFill="1" applyBorder="1"/>
    <xf numFmtId="9" fontId="0" fillId="38" borderId="0" xfId="0" applyNumberFormat="1" applyFill="1"/>
    <xf numFmtId="0" fontId="14" fillId="0" borderId="0" xfId="3690" applyFont="1" applyFill="1" applyBorder="1"/>
    <xf numFmtId="0" fontId="0" fillId="0" borderId="0" xfId="0" applyFill="1" applyBorder="1"/>
    <xf numFmtId="49" fontId="14" fillId="0" borderId="0" xfId="3690" applyNumberFormat="1" applyFont="1" applyFill="1" applyBorder="1"/>
    <xf numFmtId="0" fontId="14" fillId="0" borderId="0" xfId="3688" applyFont="1" applyFill="1" applyBorder="1"/>
    <xf numFmtId="165" fontId="14" fillId="0" borderId="0" xfId="3690" applyNumberFormat="1" applyFont="1" applyFill="1" applyBorder="1"/>
    <xf numFmtId="9" fontId="14" fillId="0" borderId="0" xfId="3698" applyFont="1" applyFill="1" applyBorder="1"/>
    <xf numFmtId="165" fontId="89" fillId="0" borderId="0" xfId="0" applyNumberFormat="1" applyFont="1" applyFill="1" applyBorder="1"/>
    <xf numFmtId="9" fontId="89" fillId="0" borderId="0" xfId="3698" applyFont="1" applyFill="1" applyBorder="1"/>
    <xf numFmtId="165" fontId="0" fillId="0" borderId="0" xfId="0" applyNumberFormat="1" applyFill="1" applyBorder="1"/>
    <xf numFmtId="0" fontId="3" fillId="0" borderId="0" xfId="0" applyFont="1" applyFill="1" applyBorder="1"/>
    <xf numFmtId="2" fontId="0" fillId="0" borderId="0" xfId="0" applyNumberFormat="1" applyFill="1" applyBorder="1"/>
    <xf numFmtId="0" fontId="14" fillId="0" borderId="0" xfId="3690" applyFont="1"/>
    <xf numFmtId="0" fontId="1" fillId="0" borderId="0" xfId="3690"/>
    <xf numFmtId="0" fontId="14" fillId="0" borderId="36" xfId="3690" applyFont="1" applyBorder="1"/>
    <xf numFmtId="49" fontId="14" fillId="41" borderId="37" xfId="3690" applyNumberFormat="1" applyFont="1" applyFill="1" applyBorder="1"/>
    <xf numFmtId="0" fontId="0" fillId="38" borderId="38" xfId="0" applyFill="1" applyBorder="1"/>
    <xf numFmtId="0" fontId="0" fillId="38" borderId="39" xfId="0" applyFill="1" applyBorder="1"/>
    <xf numFmtId="0" fontId="0" fillId="38" borderId="40" xfId="0" applyFill="1" applyBorder="1"/>
    <xf numFmtId="0" fontId="0" fillId="38" borderId="38" xfId="0" applyFill="1" applyBorder="1" applyAlignment="1">
      <alignment wrapText="1"/>
    </xf>
    <xf numFmtId="2" fontId="0" fillId="38" borderId="39" xfId="0" applyNumberFormat="1" applyFill="1" applyBorder="1"/>
    <xf numFmtId="2" fontId="0" fillId="38" borderId="40" xfId="0" applyNumberFormat="1" applyFill="1" applyBorder="1"/>
    <xf numFmtId="0" fontId="0" fillId="38" borderId="41" xfId="0" applyFill="1" applyBorder="1" applyAlignment="1">
      <alignment wrapText="1"/>
    </xf>
    <xf numFmtId="0" fontId="0" fillId="38" borderId="42" xfId="0" applyFill="1" applyBorder="1" applyAlignment="1">
      <alignment wrapText="1"/>
    </xf>
    <xf numFmtId="2" fontId="0" fillId="38" borderId="43" xfId="0" applyNumberFormat="1" applyFill="1" applyBorder="1"/>
    <xf numFmtId="2" fontId="0" fillId="38" borderId="44" xfId="0" applyNumberFormat="1" applyFill="1" applyBorder="1"/>
    <xf numFmtId="2" fontId="0" fillId="38" borderId="45" xfId="0" applyNumberFormat="1" applyFill="1" applyBorder="1"/>
    <xf numFmtId="2" fontId="0" fillId="38" borderId="46" xfId="0" applyNumberFormat="1" applyFill="1" applyBorder="1"/>
    <xf numFmtId="0" fontId="0" fillId="38" borderId="24" xfId="0" applyFill="1" applyBorder="1"/>
    <xf numFmtId="0" fontId="77" fillId="38" borderId="0" xfId="3683" applyFont="1" applyFill="1"/>
    <xf numFmtId="0" fontId="11" fillId="38" borderId="0" xfId="3683" applyFont="1" applyFill="1"/>
    <xf numFmtId="0" fontId="77" fillId="38" borderId="47" xfId="3683" applyFont="1" applyFill="1" applyBorder="1"/>
    <xf numFmtId="0" fontId="77" fillId="38" borderId="48" xfId="3683" applyFont="1" applyFill="1" applyBorder="1"/>
    <xf numFmtId="0" fontId="77" fillId="38" borderId="49" xfId="3683" applyFont="1" applyFill="1" applyBorder="1"/>
    <xf numFmtId="0" fontId="14" fillId="38" borderId="1" xfId="0" applyFont="1" applyFill="1" applyBorder="1" applyAlignment="1">
      <alignment horizontal="center"/>
    </xf>
    <xf numFmtId="0" fontId="77" fillId="38" borderId="50" xfId="3683" applyFont="1" applyFill="1" applyBorder="1"/>
    <xf numFmtId="3" fontId="11" fillId="38" borderId="25" xfId="3683" applyNumberFormat="1" applyFont="1" applyFill="1" applyBorder="1"/>
    <xf numFmtId="3" fontId="11" fillId="38" borderId="1" xfId="3683" applyNumberFormat="1" applyFont="1" applyFill="1" applyBorder="1"/>
    <xf numFmtId="0" fontId="77" fillId="38" borderId="51" xfId="3683" applyFont="1" applyFill="1" applyBorder="1"/>
    <xf numFmtId="3" fontId="11" fillId="38" borderId="52" xfId="3683" applyNumberFormat="1" applyFont="1" applyFill="1" applyBorder="1"/>
    <xf numFmtId="3" fontId="11" fillId="38" borderId="24" xfId="3683" applyNumberFormat="1" applyFont="1" applyFill="1" applyBorder="1"/>
    <xf numFmtId="0" fontId="77" fillId="38" borderId="36" xfId="3683" applyFont="1" applyFill="1" applyBorder="1"/>
    <xf numFmtId="1" fontId="11" fillId="38" borderId="37" xfId="3683" applyNumberFormat="1" applyFont="1" applyFill="1" applyBorder="1"/>
    <xf numFmtId="1" fontId="11" fillId="38" borderId="0" xfId="3683" applyNumberFormat="1" applyFont="1" applyFill="1"/>
    <xf numFmtId="3" fontId="11" fillId="38" borderId="48" xfId="3683" applyNumberFormat="1" applyFont="1" applyFill="1" applyBorder="1"/>
    <xf numFmtId="3" fontId="11" fillId="38" borderId="49" xfId="3683" applyNumberFormat="1" applyFont="1" applyFill="1" applyBorder="1"/>
    <xf numFmtId="0" fontId="77" fillId="38" borderId="53" xfId="3683" applyFont="1" applyFill="1" applyBorder="1"/>
    <xf numFmtId="1" fontId="11" fillId="38" borderId="42" xfId="3683" applyNumberFormat="1" applyFont="1" applyFill="1" applyBorder="1"/>
    <xf numFmtId="1" fontId="11" fillId="38" borderId="25" xfId="3683" applyNumberFormat="1" applyFont="1" applyFill="1" applyBorder="1"/>
    <xf numFmtId="1" fontId="11" fillId="38" borderId="1" xfId="3683" applyNumberFormat="1" applyFont="1" applyFill="1" applyBorder="1"/>
    <xf numFmtId="0" fontId="77" fillId="38" borderId="54" xfId="3683" applyFont="1" applyFill="1" applyBorder="1"/>
    <xf numFmtId="1" fontId="11" fillId="38" borderId="55" xfId="3683" applyNumberFormat="1" applyFont="1" applyFill="1" applyBorder="1"/>
    <xf numFmtId="1" fontId="77" fillId="38" borderId="0" xfId="0" applyNumberFormat="1" applyFont="1" applyFill="1"/>
    <xf numFmtId="4" fontId="77" fillId="38" borderId="0" xfId="0" applyNumberFormat="1" applyFont="1" applyFill="1"/>
    <xf numFmtId="0" fontId="24" fillId="38" borderId="0" xfId="3686" applyFont="1" applyFill="1"/>
    <xf numFmtId="0" fontId="73" fillId="38" borderId="0" xfId="3686" applyFont="1" applyFill="1"/>
    <xf numFmtId="165" fontId="24" fillId="38" borderId="0" xfId="3686" applyNumberFormat="1" applyFont="1" applyFill="1"/>
    <xf numFmtId="0" fontId="6" fillId="38" borderId="0" xfId="3687" applyFill="1" applyBorder="1" applyAlignment="1">
      <alignment horizontal="center"/>
    </xf>
  </cellXfs>
  <cellStyles count="3712">
    <cellStyle name="=C:\WINNT35\SYSTEM32\COMMAND.COM" xfId="5"/>
    <cellStyle name="=C:\WINNT35\SYSTEM32\COMMAND.COM 2" xfId="1"/>
    <cellStyle name="=C:\WINNT35\SYSTEM32\COMMAND.COM 3" xfId="2"/>
    <cellStyle name="=C:\WINNT35\SYSTEM32\COMMAND.COM 4" xfId="3"/>
    <cellStyle name="=C:\WINNT35\SYSTEM32\COMMAND.COM_FES2013 charts 2050 and progress" xfId="4"/>
    <cellStyle name="0dp" xfId="6"/>
    <cellStyle name="1dp" xfId="7"/>
    <cellStyle name="20% - Accent1" xfId="8" builtinId="30" customBuiltin="1"/>
    <cellStyle name="20% - Accent1 2" xfId="9"/>
    <cellStyle name="20% - Accent1 3" xfId="10"/>
    <cellStyle name="20% - Accent2" xfId="11" builtinId="34" customBuiltin="1"/>
    <cellStyle name="20% - Accent2 2" xfId="12"/>
    <cellStyle name="20% - Accent2 3" xfId="13"/>
    <cellStyle name="20% - Accent3" xfId="14" builtinId="38" customBuiltin="1"/>
    <cellStyle name="20% - Accent3 2" xfId="15"/>
    <cellStyle name="20% - Accent3 3" xfId="16"/>
    <cellStyle name="20% - Accent4" xfId="17" builtinId="42" customBuiltin="1"/>
    <cellStyle name="20% - Accent4 2" xfId="18"/>
    <cellStyle name="20% - Accent4 3" xfId="19"/>
    <cellStyle name="20% - Accent5" xfId="20" builtinId="46" customBuiltin="1"/>
    <cellStyle name="20% - Accent5 2" xfId="21"/>
    <cellStyle name="20% - Accent5 3" xfId="22"/>
    <cellStyle name="20% - Accent6" xfId="23" builtinId="50" customBuiltin="1"/>
    <cellStyle name="20% - Accent6 2" xfId="24"/>
    <cellStyle name="20% - Accent6 3" xfId="25"/>
    <cellStyle name="2dp" xfId="26"/>
    <cellStyle name="2x indented GHG Textfiels" xfId="27"/>
    <cellStyle name="2x indented GHG Textfiels 2" xfId="28"/>
    <cellStyle name="3dp" xfId="29"/>
    <cellStyle name="40% - Accent1" xfId="30" builtinId="31" customBuiltin="1"/>
    <cellStyle name="40% - Accent1 2" xfId="31"/>
    <cellStyle name="40% - Accent1 3" xfId="32"/>
    <cellStyle name="40% - Accent2" xfId="33" builtinId="35" customBuiltin="1"/>
    <cellStyle name="40% - Accent2 2" xfId="34"/>
    <cellStyle name="40% - Accent2 3" xfId="35"/>
    <cellStyle name="40% - Accent3" xfId="36" builtinId="39" customBuiltin="1"/>
    <cellStyle name="40% - Accent3 2" xfId="37"/>
    <cellStyle name="40% - Accent3 3" xfId="38"/>
    <cellStyle name="40% - Accent4" xfId="39" builtinId="43" customBuiltin="1"/>
    <cellStyle name="40% - Accent4 2" xfId="40"/>
    <cellStyle name="40% - Accent4 3" xfId="41"/>
    <cellStyle name="40% - Accent5" xfId="42" builtinId="47" customBuiltin="1"/>
    <cellStyle name="40% - Accent5 2" xfId="43"/>
    <cellStyle name="40% - Accent5 3" xfId="44"/>
    <cellStyle name="40% - Accent6" xfId="45" builtinId="51" customBuiltin="1"/>
    <cellStyle name="40% - Accent6 2" xfId="46"/>
    <cellStyle name="40% - Accent6 3" xfId="47"/>
    <cellStyle name="4dp" xfId="48"/>
    <cellStyle name="5x indented GHG Textfiels" xfId="49"/>
    <cellStyle name="5x indented GHG Textfiels 2" xfId="50"/>
    <cellStyle name="60% - Accent1" xfId="51" builtinId="32" customBuiltin="1"/>
    <cellStyle name="60% - Accent1 2" xfId="52"/>
    <cellStyle name="60% - Accent1 3" xfId="53"/>
    <cellStyle name="60% - Accent2" xfId="54" builtinId="36" customBuiltin="1"/>
    <cellStyle name="60% - Accent2 2" xfId="55"/>
    <cellStyle name="60% - Accent2 3" xfId="56"/>
    <cellStyle name="60% - Accent3" xfId="57" builtinId="40" customBuiltin="1"/>
    <cellStyle name="60% - Accent3 2" xfId="58"/>
    <cellStyle name="60% - Accent3 3" xfId="59"/>
    <cellStyle name="60% - Accent4" xfId="60" builtinId="44" customBuiltin="1"/>
    <cellStyle name="60% - Accent4 2" xfId="61"/>
    <cellStyle name="60% - Accent4 3" xfId="62"/>
    <cellStyle name="60% - Accent5" xfId="63" builtinId="48" customBuiltin="1"/>
    <cellStyle name="60% - Accent5 2" xfId="64"/>
    <cellStyle name="60% - Accent5 3" xfId="65"/>
    <cellStyle name="60% - Accent6" xfId="66" builtinId="52" customBuiltin="1"/>
    <cellStyle name="60% - Accent6 2" xfId="67"/>
    <cellStyle name="60% - Accent6 3" xfId="68"/>
    <cellStyle name="Accent1" xfId="69" builtinId="29" customBuiltin="1"/>
    <cellStyle name="Accent1 2" xfId="70"/>
    <cellStyle name="Accent1 3" xfId="71"/>
    <cellStyle name="Accent2" xfId="72" builtinId="33" customBuiltin="1"/>
    <cellStyle name="Accent2 2" xfId="73"/>
    <cellStyle name="Accent2 3" xfId="74"/>
    <cellStyle name="Accent3" xfId="75" builtinId="37" customBuiltin="1"/>
    <cellStyle name="Accent3 2" xfId="76"/>
    <cellStyle name="Accent3 3" xfId="77"/>
    <cellStyle name="Accent4" xfId="78" builtinId="41" customBuiltin="1"/>
    <cellStyle name="Accent4 2" xfId="79"/>
    <cellStyle name="Accent4 3" xfId="80"/>
    <cellStyle name="Accent5" xfId="81" builtinId="45" customBuiltin="1"/>
    <cellStyle name="Accent5 2" xfId="82"/>
    <cellStyle name="Accent5 3" xfId="83"/>
    <cellStyle name="Accent6" xfId="84" builtinId="49" customBuiltin="1"/>
    <cellStyle name="Accent6 2" xfId="85"/>
    <cellStyle name="Accent6 3" xfId="86"/>
    <cellStyle name="Adjustable" xfId="87"/>
    <cellStyle name="AggblueCels_1x" xfId="88"/>
    <cellStyle name="AggBoldCells" xfId="89"/>
    <cellStyle name="AggCels" xfId="90"/>
    <cellStyle name="AutoFormat-Optionen" xfId="91"/>
    <cellStyle name="Bad" xfId="92" builtinId="27" customBuiltin="1"/>
    <cellStyle name="Bad 2" xfId="93"/>
    <cellStyle name="Bad 3" xfId="94"/>
    <cellStyle name="Best" xfId="95"/>
    <cellStyle name="Blue" xfId="96"/>
    <cellStyle name="Bold" xfId="97"/>
    <cellStyle name="CALC Amount" xfId="98"/>
    <cellStyle name="Calculated" xfId="99"/>
    <cellStyle name="Calculation" xfId="100" builtinId="22" customBuiltin="1"/>
    <cellStyle name="Calculation 2" xfId="101"/>
    <cellStyle name="Calculation 2 2" xfId="102"/>
    <cellStyle name="Calculation 2_FES2013 charts 2050 and progress" xfId="103"/>
    <cellStyle name="Calculation 3" xfId="104"/>
    <cellStyle name="CellBlue1" xfId="105"/>
    <cellStyle name="Check Cell" xfId="106" builtinId="23" customBuiltin="1"/>
    <cellStyle name="Check Cell 2" xfId="107"/>
    <cellStyle name="Check Cell 3" xfId="108"/>
    <cellStyle name="CheckCell_RP" xfId="109"/>
    <cellStyle name="CheckCelLbll_RP" xfId="110"/>
    <cellStyle name="CodeOutput_RP" xfId="111"/>
    <cellStyle name="Column_Heading_RP" xfId="112"/>
    <cellStyle name="Comma" xfId="113" builtinId="3"/>
    <cellStyle name="Comma [0.0]" xfId="114"/>
    <cellStyle name="Comma [0.0] 2" xfId="115"/>
    <cellStyle name="Comma [0.0] 2 2" xfId="116"/>
    <cellStyle name="Comma [0.0] 3" xfId="117"/>
    <cellStyle name="Comma [0.0] 3 2" xfId="118"/>
    <cellStyle name="Comma [0.0] 4" xfId="119"/>
    <cellStyle name="Comma [0.0] 5" xfId="120"/>
    <cellStyle name="Comma [0.0]_1" xfId="121"/>
    <cellStyle name="Comma [0] 10" xfId="122"/>
    <cellStyle name="Comma [0] 11" xfId="123"/>
    <cellStyle name="Comma [0] 12" xfId="124"/>
    <cellStyle name="Comma [0] 13" xfId="125"/>
    <cellStyle name="Comma [0] 14" xfId="126"/>
    <cellStyle name="Comma [0] 15" xfId="127"/>
    <cellStyle name="Comma [0] 16" xfId="128"/>
    <cellStyle name="Comma [0] 17" xfId="129"/>
    <cellStyle name="Comma [0] 18" xfId="130"/>
    <cellStyle name="Comma [0] 19" xfId="131"/>
    <cellStyle name="Comma [0] 2" xfId="132"/>
    <cellStyle name="Comma [0] 20" xfId="133"/>
    <cellStyle name="Comma [0] 21" xfId="134"/>
    <cellStyle name="Comma [0] 22" xfId="135"/>
    <cellStyle name="Comma [0] 23" xfId="136"/>
    <cellStyle name="Comma [0] 24" xfId="137"/>
    <cellStyle name="Comma [0] 25" xfId="138"/>
    <cellStyle name="Comma [0] 26" xfId="139"/>
    <cellStyle name="Comma [0] 27" xfId="140"/>
    <cellStyle name="Comma [0] 28" xfId="141"/>
    <cellStyle name="Comma [0] 29" xfId="142"/>
    <cellStyle name="Comma [0] 3" xfId="143"/>
    <cellStyle name="Comma [0] 3 2" xfId="144"/>
    <cellStyle name="Comma [0] 3 3" xfId="145"/>
    <cellStyle name="Comma [0] 30" xfId="146"/>
    <cellStyle name="Comma [0] 31" xfId="147"/>
    <cellStyle name="Comma [0] 4" xfId="148"/>
    <cellStyle name="Comma [0] 5" xfId="149"/>
    <cellStyle name="Comma [0] 6" xfId="150"/>
    <cellStyle name="Comma [0] 7" xfId="151"/>
    <cellStyle name="Comma [0] 8" xfId="152"/>
    <cellStyle name="Comma [0] 9" xfId="153"/>
    <cellStyle name="Comma [1]" xfId="154"/>
    <cellStyle name="Comma [2]" xfId="155"/>
    <cellStyle name="Comma 10" xfId="156"/>
    <cellStyle name="Comma 11" xfId="157"/>
    <cellStyle name="Comma 12" xfId="158"/>
    <cellStyle name="Comma 13" xfId="159"/>
    <cellStyle name="Comma 14" xfId="160"/>
    <cellStyle name="Comma 15" xfId="161"/>
    <cellStyle name="Comma 16" xfId="162"/>
    <cellStyle name="Comma 17" xfId="163"/>
    <cellStyle name="Comma 18" xfId="164"/>
    <cellStyle name="Comma 19" xfId="165"/>
    <cellStyle name="Comma 2" xfId="166"/>
    <cellStyle name="Comma 2 2" xfId="167"/>
    <cellStyle name="Comma 2 3" xfId="168"/>
    <cellStyle name="Comma 2_Calculations" xfId="169"/>
    <cellStyle name="Comma 20" xfId="170"/>
    <cellStyle name="Comma 21" xfId="171"/>
    <cellStyle name="Comma 22" xfId="172"/>
    <cellStyle name="Comma 23" xfId="173"/>
    <cellStyle name="Comma 24" xfId="174"/>
    <cellStyle name="Comma 25" xfId="175"/>
    <cellStyle name="Comma 26" xfId="176"/>
    <cellStyle name="Comma 27" xfId="177"/>
    <cellStyle name="Comma 28" xfId="178"/>
    <cellStyle name="Comma 29" xfId="179"/>
    <cellStyle name="Comma 3" xfId="180"/>
    <cellStyle name="Comma 3 2" xfId="181"/>
    <cellStyle name="Comma 3 3" xfId="182"/>
    <cellStyle name="Comma 30" xfId="183"/>
    <cellStyle name="Comma 31" xfId="184"/>
    <cellStyle name="Comma 32" xfId="185"/>
    <cellStyle name="Comma 33" xfId="186"/>
    <cellStyle name="Comma 34" xfId="187"/>
    <cellStyle name="Comma 35" xfId="188"/>
    <cellStyle name="Comma 36" xfId="189"/>
    <cellStyle name="Comma 37" xfId="190"/>
    <cellStyle name="Comma 38" xfId="191"/>
    <cellStyle name="Comma 39" xfId="192"/>
    <cellStyle name="Comma 4" xfId="193"/>
    <cellStyle name="Comma 5" xfId="194"/>
    <cellStyle name="Comma 6" xfId="195"/>
    <cellStyle name="Comma 7" xfId="196"/>
    <cellStyle name="Comma 8" xfId="197"/>
    <cellStyle name="Comma 9" xfId="198"/>
    <cellStyle name="Comma no zeroes" xfId="199"/>
    <cellStyle name="Comma no zeroes 2" xfId="200"/>
    <cellStyle name="Comma one decimal no zeroes" xfId="201"/>
    <cellStyle name="Comma one decimal no zeroes 2" xfId="202"/>
    <cellStyle name="Comments" xfId="203"/>
    <cellStyle name="Comments 2" xfId="204"/>
    <cellStyle name="Comments 2 2" xfId="205"/>
    <cellStyle name="Comments 3" xfId="206"/>
    <cellStyle name="Comments 3 2" xfId="207"/>
    <cellStyle name="Comments 4" xfId="208"/>
    <cellStyle name="Comments 4 2" xfId="209"/>
    <cellStyle name="Comments 5" xfId="210"/>
    <cellStyle name="Comments 5 2" xfId="211"/>
    <cellStyle name="Comments 6" xfId="212"/>
    <cellStyle name="Comments_1" xfId="213"/>
    <cellStyle name="Constant_RP" xfId="214"/>
    <cellStyle name="ConstantLbl_RP" xfId="215"/>
    <cellStyle name="Constants" xfId="216"/>
    <cellStyle name="Constants 2" xfId="217"/>
    <cellStyle name="Content1" xfId="218"/>
    <cellStyle name="Content1 2" xfId="219"/>
    <cellStyle name="Content2" xfId="220"/>
    <cellStyle name="Content2 2" xfId="221"/>
    <cellStyle name="Currency [0] 2" xfId="222"/>
    <cellStyle name="Currency [0] 3" xfId="223"/>
    <cellStyle name="Currency [0] 4" xfId="224"/>
    <cellStyle name="Currency 2" xfId="225"/>
    <cellStyle name="Currency 3" xfId="226"/>
    <cellStyle name="Currency 4" xfId="227"/>
    <cellStyle name="CustomizationGreenCells" xfId="228"/>
    <cellStyle name="CustomizationGreenCells 2" xfId="229"/>
    <cellStyle name="Description" xfId="230"/>
    <cellStyle name="Direction" xfId="231"/>
    <cellStyle name="DM" xfId="232"/>
    <cellStyle name="Dollar" xfId="233"/>
    <cellStyle name="Empty_B_border" xfId="234"/>
    <cellStyle name="Enlarged" xfId="235"/>
    <cellStyle name="Euro" xfId="236"/>
    <cellStyle name="Euro 2" xfId="237"/>
    <cellStyle name="Euro_FES2013 charts 2050 and progress" xfId="238"/>
    <cellStyle name="Explanatory Text" xfId="239" builtinId="53" customBuiltin="1"/>
    <cellStyle name="Explanatory Text 2" xfId="240"/>
    <cellStyle name="Explanatory Text 2 2" xfId="241"/>
    <cellStyle name="Explanatory Text 3" xfId="242"/>
    <cellStyle name="EYBlocked" xfId="243"/>
    <cellStyle name="EYBlocked 2" xfId="244"/>
    <cellStyle name="EYCallUp" xfId="245"/>
    <cellStyle name="EYCallUp 2" xfId="246"/>
    <cellStyle name="EYCheck" xfId="247"/>
    <cellStyle name="EYDate" xfId="248"/>
    <cellStyle name="EYDeviant" xfId="249"/>
    <cellStyle name="EYDeviant 2" xfId="250"/>
    <cellStyle name="EYHeader1" xfId="251"/>
    <cellStyle name="EYHeader1 2" xfId="252"/>
    <cellStyle name="EYHeader1 2 2" xfId="253"/>
    <cellStyle name="EYHeader1 2 2 2" xfId="254"/>
    <cellStyle name="EYHeader1 2 2 3" xfId="255"/>
    <cellStyle name="EYHeader1 2 2 4" xfId="256"/>
    <cellStyle name="EYHeader1 2 2_Subsidy" xfId="257"/>
    <cellStyle name="EYHeader1 2 3" xfId="258"/>
    <cellStyle name="EYHeader1 2 4" xfId="259"/>
    <cellStyle name="EYHeader1 2 5" xfId="260"/>
    <cellStyle name="EYHeader1 2_ST" xfId="261"/>
    <cellStyle name="EYHeader1 3" xfId="262"/>
    <cellStyle name="EYHeader1 3 10" xfId="263"/>
    <cellStyle name="EYHeader1 3 2" xfId="264"/>
    <cellStyle name="EYHeader1 3 3" xfId="265"/>
    <cellStyle name="EYHeader1 3 4" xfId="266"/>
    <cellStyle name="EYHeader1 3 4 2" xfId="267"/>
    <cellStyle name="EYHeader1 3 4 2 2" xfId="268"/>
    <cellStyle name="EYHeader1 3 4 2 3" xfId="269"/>
    <cellStyle name="EYHeader1 3 4 2 4" xfId="270"/>
    <cellStyle name="EYHeader1 3 4 2 5" xfId="271"/>
    <cellStyle name="EYHeader1 3 4 2 6" xfId="272"/>
    <cellStyle name="EYHeader1 3 4 3" xfId="273"/>
    <cellStyle name="EYHeader1 3 4 3 2" xfId="274"/>
    <cellStyle name="EYHeader1 3 4 4" xfId="275"/>
    <cellStyle name="EYHeader1 3 4 5" xfId="276"/>
    <cellStyle name="EYHeader1 3 4 6" xfId="277"/>
    <cellStyle name="EYHeader1 3 4 7" xfId="278"/>
    <cellStyle name="EYHeader1 3 4 8" xfId="279"/>
    <cellStyle name="EYHeader1 3 5" xfId="280"/>
    <cellStyle name="EYHeader1 3 5 2" xfId="281"/>
    <cellStyle name="EYHeader1 3 5 2 2" xfId="282"/>
    <cellStyle name="EYHeader1 3 5 2 3" xfId="283"/>
    <cellStyle name="EYHeader1 3 5 2 4" xfId="284"/>
    <cellStyle name="EYHeader1 3 5 2 5" xfId="285"/>
    <cellStyle name="EYHeader1 3 5 2 6" xfId="286"/>
    <cellStyle name="EYHeader1 3 5 3" xfId="287"/>
    <cellStyle name="EYHeader1 3 5 3 2" xfId="288"/>
    <cellStyle name="EYHeader1 3 5 4" xfId="289"/>
    <cellStyle name="EYHeader1 3 5 5" xfId="290"/>
    <cellStyle name="EYHeader1 3 5 6" xfId="291"/>
    <cellStyle name="EYHeader1 3 5 7" xfId="292"/>
    <cellStyle name="EYHeader1 3 5 8" xfId="293"/>
    <cellStyle name="EYHeader1 3 6" xfId="294"/>
    <cellStyle name="EYHeader1 3 6 2" xfId="295"/>
    <cellStyle name="EYHeader1 3 7" xfId="296"/>
    <cellStyle name="EYHeader1 3 8" xfId="297"/>
    <cellStyle name="EYHeader1 3 9" xfId="298"/>
    <cellStyle name="EYHeader1 3_Subsidy" xfId="299"/>
    <cellStyle name="EYHeader1 4" xfId="300"/>
    <cellStyle name="EYHeader1 5" xfId="301"/>
    <cellStyle name="EYHeader1 5 2" xfId="302"/>
    <cellStyle name="EYHeader1 6" xfId="303"/>
    <cellStyle name="EYHeader1 6 2" xfId="304"/>
    <cellStyle name="EYHeader1 6 2 2" xfId="305"/>
    <cellStyle name="EYHeader1 6 2 3" xfId="306"/>
    <cellStyle name="EYHeader1 6 2 4" xfId="307"/>
    <cellStyle name="EYHeader1 6 2 5" xfId="308"/>
    <cellStyle name="EYHeader1 6 2 6" xfId="309"/>
    <cellStyle name="EYHeader1 6 3" xfId="310"/>
    <cellStyle name="EYHeader1 6 3 2" xfId="311"/>
    <cellStyle name="EYHeader1 6 4" xfId="312"/>
    <cellStyle name="EYHeader1 6 5" xfId="313"/>
    <cellStyle name="EYHeader1 6 6" xfId="314"/>
    <cellStyle name="EYHeader1 6 7" xfId="315"/>
    <cellStyle name="EYHeader1 6 8" xfId="316"/>
    <cellStyle name="EYHeader1_Calculations" xfId="317"/>
    <cellStyle name="EYHeader2" xfId="318"/>
    <cellStyle name="EYHeader3" xfId="319"/>
    <cellStyle name="EYInputDate" xfId="320"/>
    <cellStyle name="EYInputPercent" xfId="321"/>
    <cellStyle name="EYInputValue" xfId="322"/>
    <cellStyle name="EYNormal" xfId="323"/>
    <cellStyle name="EYPercent" xfId="324"/>
    <cellStyle name="EYPercentCapped" xfId="325"/>
    <cellStyle name="EYSubTotal" xfId="326"/>
    <cellStyle name="EYSubTotal 10" xfId="327"/>
    <cellStyle name="EYSubTotal 10 2" xfId="328"/>
    <cellStyle name="EYSubTotal 10 2 2" xfId="329"/>
    <cellStyle name="EYSubTotal 10 2 3" xfId="330"/>
    <cellStyle name="EYSubTotal 10 2 4" xfId="331"/>
    <cellStyle name="EYSubTotal 10 2 5" xfId="332"/>
    <cellStyle name="EYSubTotal 10 2 6" xfId="333"/>
    <cellStyle name="EYSubTotal 10 3" xfId="334"/>
    <cellStyle name="EYSubTotal 10 3 2" xfId="335"/>
    <cellStyle name="EYSubTotal 10 4" xfId="336"/>
    <cellStyle name="EYSubTotal 10 5" xfId="337"/>
    <cellStyle name="EYSubTotal 10 6" xfId="338"/>
    <cellStyle name="EYSubTotal 10 7" xfId="339"/>
    <cellStyle name="EYSubTotal 11" xfId="340"/>
    <cellStyle name="EYSubTotal 11 2" xfId="341"/>
    <cellStyle name="EYSubTotal 11 2 2" xfId="342"/>
    <cellStyle name="EYSubTotal 11 2 3" xfId="343"/>
    <cellStyle name="EYSubTotal 11 2 4" xfId="344"/>
    <cellStyle name="EYSubTotal 11 2 5" xfId="345"/>
    <cellStyle name="EYSubTotal 11 2 6" xfId="346"/>
    <cellStyle name="EYSubTotal 11 3" xfId="347"/>
    <cellStyle name="EYSubTotal 11 3 2" xfId="348"/>
    <cellStyle name="EYSubTotal 11 4" xfId="349"/>
    <cellStyle name="EYSubTotal 11 5" xfId="350"/>
    <cellStyle name="EYSubTotal 11 6" xfId="351"/>
    <cellStyle name="EYSubTotal 11 7" xfId="352"/>
    <cellStyle name="EYSubTotal 12" xfId="353"/>
    <cellStyle name="EYSubTotal 12 2" xfId="354"/>
    <cellStyle name="EYSubTotal 12 2 2" xfId="355"/>
    <cellStyle name="EYSubTotal 12 2 3" xfId="356"/>
    <cellStyle name="EYSubTotal 12 2 4" xfId="357"/>
    <cellStyle name="EYSubTotal 12 2 5" xfId="358"/>
    <cellStyle name="EYSubTotal 12 2 6" xfId="359"/>
    <cellStyle name="EYSubTotal 12 3" xfId="360"/>
    <cellStyle name="EYSubTotal 12 3 2" xfId="361"/>
    <cellStyle name="EYSubTotal 12 4" xfId="362"/>
    <cellStyle name="EYSubTotal 12 5" xfId="363"/>
    <cellStyle name="EYSubTotal 12 6" xfId="364"/>
    <cellStyle name="EYSubTotal 12 7" xfId="365"/>
    <cellStyle name="EYSubTotal 13" xfId="366"/>
    <cellStyle name="EYSubTotal 13 2" xfId="367"/>
    <cellStyle name="EYSubTotal 13 3" xfId="368"/>
    <cellStyle name="EYSubTotal 13 4" xfId="369"/>
    <cellStyle name="EYSubTotal 13 5" xfId="370"/>
    <cellStyle name="EYSubTotal 13 6" xfId="371"/>
    <cellStyle name="EYSubTotal 14" xfId="372"/>
    <cellStyle name="EYSubTotal 14 2" xfId="373"/>
    <cellStyle name="EYSubTotal 15" xfId="374"/>
    <cellStyle name="EYSubTotal 16" xfId="375"/>
    <cellStyle name="EYSubTotal 17" xfId="376"/>
    <cellStyle name="EYSubTotal 18" xfId="377"/>
    <cellStyle name="EYSubTotal 2" xfId="378"/>
    <cellStyle name="EYSubTotal 2 10" xfId="379"/>
    <cellStyle name="EYSubTotal 2 10 2" xfId="380"/>
    <cellStyle name="EYSubTotal 2 10 2 2" xfId="381"/>
    <cellStyle name="EYSubTotal 2 10 2 3" xfId="382"/>
    <cellStyle name="EYSubTotal 2 10 2 4" xfId="383"/>
    <cellStyle name="EYSubTotal 2 10 2 5" xfId="384"/>
    <cellStyle name="EYSubTotal 2 10 2 6" xfId="385"/>
    <cellStyle name="EYSubTotal 2 10 3" xfId="386"/>
    <cellStyle name="EYSubTotal 2 10 3 2" xfId="387"/>
    <cellStyle name="EYSubTotal 2 10 4" xfId="388"/>
    <cellStyle name="EYSubTotal 2 10 5" xfId="389"/>
    <cellStyle name="EYSubTotal 2 10 6" xfId="390"/>
    <cellStyle name="EYSubTotal 2 10 7" xfId="391"/>
    <cellStyle name="EYSubTotal 2 11" xfId="392"/>
    <cellStyle name="EYSubTotal 2 11 2" xfId="393"/>
    <cellStyle name="EYSubTotal 2 11 3" xfId="394"/>
    <cellStyle name="EYSubTotal 2 11 4" xfId="395"/>
    <cellStyle name="EYSubTotal 2 11 5" xfId="396"/>
    <cellStyle name="EYSubTotal 2 11 6" xfId="397"/>
    <cellStyle name="EYSubTotal 2 12" xfId="398"/>
    <cellStyle name="EYSubTotal 2 12 2" xfId="399"/>
    <cellStyle name="EYSubTotal 2 13" xfId="400"/>
    <cellStyle name="EYSubTotal 2 14" xfId="401"/>
    <cellStyle name="EYSubTotal 2 15" xfId="402"/>
    <cellStyle name="EYSubTotal 2 16" xfId="403"/>
    <cellStyle name="EYSubTotal 2 2" xfId="404"/>
    <cellStyle name="EYSubTotal 2 2 10" xfId="405"/>
    <cellStyle name="EYSubTotal 2 2 10 2" xfId="406"/>
    <cellStyle name="EYSubTotal 2 2 11" xfId="407"/>
    <cellStyle name="EYSubTotal 2 2 12" xfId="408"/>
    <cellStyle name="EYSubTotal 2 2 13" xfId="409"/>
    <cellStyle name="EYSubTotal 2 2 14" xfId="410"/>
    <cellStyle name="EYSubTotal 2 2 2" xfId="411"/>
    <cellStyle name="EYSubTotal 2 2 2 2" xfId="412"/>
    <cellStyle name="EYSubTotal 2 2 2 2 2" xfId="413"/>
    <cellStyle name="EYSubTotal 2 2 2 2 2 2" xfId="414"/>
    <cellStyle name="EYSubTotal 2 2 2 2 2 3" xfId="415"/>
    <cellStyle name="EYSubTotal 2 2 2 2 2 4" xfId="416"/>
    <cellStyle name="EYSubTotal 2 2 2 2 2 5" xfId="417"/>
    <cellStyle name="EYSubTotal 2 2 2 2 2 6" xfId="418"/>
    <cellStyle name="EYSubTotal 2 2 2 2 3" xfId="419"/>
    <cellStyle name="EYSubTotal 2 2 2 2 3 2" xfId="420"/>
    <cellStyle name="EYSubTotal 2 2 2 2 4" xfId="421"/>
    <cellStyle name="EYSubTotal 2 2 2 2 5" xfId="422"/>
    <cellStyle name="EYSubTotal 2 2 2 2 6" xfId="423"/>
    <cellStyle name="EYSubTotal 2 2 2 2 7" xfId="424"/>
    <cellStyle name="EYSubTotal 2 2 2 3" xfId="425"/>
    <cellStyle name="EYSubTotal 2 2 2 3 2" xfId="426"/>
    <cellStyle name="EYSubTotal 2 2 2 3 3" xfId="427"/>
    <cellStyle name="EYSubTotal 2 2 2 3 4" xfId="428"/>
    <cellStyle name="EYSubTotal 2 2 2 3 5" xfId="429"/>
    <cellStyle name="EYSubTotal 2 2 2 3 6" xfId="430"/>
    <cellStyle name="EYSubTotal 2 2 2 4" xfId="431"/>
    <cellStyle name="EYSubTotal 2 2 2 4 2" xfId="432"/>
    <cellStyle name="EYSubTotal 2 2 2 5" xfId="433"/>
    <cellStyle name="EYSubTotal 2 2 2 6" xfId="434"/>
    <cellStyle name="EYSubTotal 2 2 2 7" xfId="435"/>
    <cellStyle name="EYSubTotal 2 2 2 8" xfId="436"/>
    <cellStyle name="EYSubTotal 2 2 2_Subsidy" xfId="437"/>
    <cellStyle name="EYSubTotal 2 2 3" xfId="438"/>
    <cellStyle name="EYSubTotal 2 2 3 2" xfId="439"/>
    <cellStyle name="EYSubTotal 2 2 3 2 2" xfId="440"/>
    <cellStyle name="EYSubTotal 2 2 3 2 3" xfId="441"/>
    <cellStyle name="EYSubTotal 2 2 3 2 4" xfId="442"/>
    <cellStyle name="EYSubTotal 2 2 3 2 5" xfId="443"/>
    <cellStyle name="EYSubTotal 2 2 3 2 6" xfId="444"/>
    <cellStyle name="EYSubTotal 2 2 3 3" xfId="445"/>
    <cellStyle name="EYSubTotal 2 2 3 3 2" xfId="446"/>
    <cellStyle name="EYSubTotal 2 2 3 4" xfId="447"/>
    <cellStyle name="EYSubTotal 2 2 3 5" xfId="448"/>
    <cellStyle name="EYSubTotal 2 2 3 6" xfId="449"/>
    <cellStyle name="EYSubTotal 2 2 3 7" xfId="450"/>
    <cellStyle name="EYSubTotal 2 2 4" xfId="451"/>
    <cellStyle name="EYSubTotal 2 2 4 2" xfId="452"/>
    <cellStyle name="EYSubTotal 2 2 4 2 2" xfId="453"/>
    <cellStyle name="EYSubTotal 2 2 4 2 3" xfId="454"/>
    <cellStyle name="EYSubTotal 2 2 4 2 4" xfId="455"/>
    <cellStyle name="EYSubTotal 2 2 4 2 5" xfId="456"/>
    <cellStyle name="EYSubTotal 2 2 4 2 6" xfId="457"/>
    <cellStyle name="EYSubTotal 2 2 4 3" xfId="458"/>
    <cellStyle name="EYSubTotal 2 2 4 3 2" xfId="459"/>
    <cellStyle name="EYSubTotal 2 2 4 4" xfId="460"/>
    <cellStyle name="EYSubTotal 2 2 4 5" xfId="461"/>
    <cellStyle name="EYSubTotal 2 2 4 6" xfId="462"/>
    <cellStyle name="EYSubTotal 2 2 4 7" xfId="463"/>
    <cellStyle name="EYSubTotal 2 2 5" xfId="464"/>
    <cellStyle name="EYSubTotal 2 2 5 2" xfId="465"/>
    <cellStyle name="EYSubTotal 2 2 5 2 2" xfId="466"/>
    <cellStyle name="EYSubTotal 2 2 5 2 3" xfId="467"/>
    <cellStyle name="EYSubTotal 2 2 5 2 4" xfId="468"/>
    <cellStyle name="EYSubTotal 2 2 5 2 5" xfId="469"/>
    <cellStyle name="EYSubTotal 2 2 5 2 6" xfId="470"/>
    <cellStyle name="EYSubTotal 2 2 5 3" xfId="471"/>
    <cellStyle name="EYSubTotal 2 2 5 3 2" xfId="472"/>
    <cellStyle name="EYSubTotal 2 2 5 4" xfId="473"/>
    <cellStyle name="EYSubTotal 2 2 5 5" xfId="474"/>
    <cellStyle name="EYSubTotal 2 2 5 6" xfId="475"/>
    <cellStyle name="EYSubTotal 2 2 5 7" xfId="476"/>
    <cellStyle name="EYSubTotal 2 2 6" xfId="477"/>
    <cellStyle name="EYSubTotal 2 2 6 2" xfId="478"/>
    <cellStyle name="EYSubTotal 2 2 6 2 2" xfId="479"/>
    <cellStyle name="EYSubTotal 2 2 6 2 3" xfId="480"/>
    <cellStyle name="EYSubTotal 2 2 6 2 4" xfId="481"/>
    <cellStyle name="EYSubTotal 2 2 6 2 5" xfId="482"/>
    <cellStyle name="EYSubTotal 2 2 6 2 6" xfId="483"/>
    <cellStyle name="EYSubTotal 2 2 6 3" xfId="484"/>
    <cellStyle name="EYSubTotal 2 2 6 3 2" xfId="485"/>
    <cellStyle name="EYSubTotal 2 2 6 4" xfId="486"/>
    <cellStyle name="EYSubTotal 2 2 6 5" xfId="487"/>
    <cellStyle name="EYSubTotal 2 2 6 6" xfId="488"/>
    <cellStyle name="EYSubTotal 2 2 6 7" xfId="489"/>
    <cellStyle name="EYSubTotal 2 2 7" xfId="490"/>
    <cellStyle name="EYSubTotal 2 2 7 2" xfId="491"/>
    <cellStyle name="EYSubTotal 2 2 7 2 2" xfId="492"/>
    <cellStyle name="EYSubTotal 2 2 7 2 3" xfId="493"/>
    <cellStyle name="EYSubTotal 2 2 7 2 4" xfId="494"/>
    <cellStyle name="EYSubTotal 2 2 7 2 5" xfId="495"/>
    <cellStyle name="EYSubTotal 2 2 7 2 6" xfId="496"/>
    <cellStyle name="EYSubTotal 2 2 7 3" xfId="497"/>
    <cellStyle name="EYSubTotal 2 2 7 3 2" xfId="498"/>
    <cellStyle name="EYSubTotal 2 2 7 4" xfId="499"/>
    <cellStyle name="EYSubTotal 2 2 7 5" xfId="500"/>
    <cellStyle name="EYSubTotal 2 2 7 6" xfId="501"/>
    <cellStyle name="EYSubTotal 2 2 7 7" xfId="502"/>
    <cellStyle name="EYSubTotal 2 2 8" xfId="503"/>
    <cellStyle name="EYSubTotal 2 2 8 2" xfId="504"/>
    <cellStyle name="EYSubTotal 2 2 8 2 2" xfId="505"/>
    <cellStyle name="EYSubTotal 2 2 8 2 3" xfId="506"/>
    <cellStyle name="EYSubTotal 2 2 8 2 4" xfId="507"/>
    <cellStyle name="EYSubTotal 2 2 8 2 5" xfId="508"/>
    <cellStyle name="EYSubTotal 2 2 8 2 6" xfId="509"/>
    <cellStyle name="EYSubTotal 2 2 8 3" xfId="510"/>
    <cellStyle name="EYSubTotal 2 2 8 3 2" xfId="511"/>
    <cellStyle name="EYSubTotal 2 2 8 4" xfId="512"/>
    <cellStyle name="EYSubTotal 2 2 8 5" xfId="513"/>
    <cellStyle name="EYSubTotal 2 2 8 6" xfId="514"/>
    <cellStyle name="EYSubTotal 2 2 8 7" xfId="515"/>
    <cellStyle name="EYSubTotal 2 2 9" xfId="516"/>
    <cellStyle name="EYSubTotal 2 2 9 2" xfId="517"/>
    <cellStyle name="EYSubTotal 2 2 9 3" xfId="518"/>
    <cellStyle name="EYSubTotal 2 2 9 4" xfId="519"/>
    <cellStyle name="EYSubTotal 2 2 9 5" xfId="520"/>
    <cellStyle name="EYSubTotal 2 2 9 6" xfId="521"/>
    <cellStyle name="EYSubTotal 2 2_Subsidy" xfId="522"/>
    <cellStyle name="EYSubTotal 2 3" xfId="523"/>
    <cellStyle name="EYSubTotal 2 3 10" xfId="524"/>
    <cellStyle name="EYSubTotal 2 3 10 2" xfId="525"/>
    <cellStyle name="EYSubTotal 2 3 11" xfId="526"/>
    <cellStyle name="EYSubTotal 2 3 12" xfId="527"/>
    <cellStyle name="EYSubTotal 2 3 13" xfId="528"/>
    <cellStyle name="EYSubTotal 2 3 14" xfId="529"/>
    <cellStyle name="EYSubTotal 2 3 2" xfId="530"/>
    <cellStyle name="EYSubTotal 2 3 2 2" xfId="531"/>
    <cellStyle name="EYSubTotal 2 3 2 2 2" xfId="532"/>
    <cellStyle name="EYSubTotal 2 3 2 2 2 2" xfId="533"/>
    <cellStyle name="EYSubTotal 2 3 2 2 2 3" xfId="534"/>
    <cellStyle name="EYSubTotal 2 3 2 2 2 4" xfId="535"/>
    <cellStyle name="EYSubTotal 2 3 2 2 2 5" xfId="536"/>
    <cellStyle name="EYSubTotal 2 3 2 2 2 6" xfId="537"/>
    <cellStyle name="EYSubTotal 2 3 2 2 3" xfId="538"/>
    <cellStyle name="EYSubTotal 2 3 2 2 3 2" xfId="539"/>
    <cellStyle name="EYSubTotal 2 3 2 2 4" xfId="540"/>
    <cellStyle name="EYSubTotal 2 3 2 2 5" xfId="541"/>
    <cellStyle name="EYSubTotal 2 3 2 2 6" xfId="542"/>
    <cellStyle name="EYSubTotal 2 3 2 2 7" xfId="543"/>
    <cellStyle name="EYSubTotal 2 3 2 3" xfId="544"/>
    <cellStyle name="EYSubTotal 2 3 2 3 2" xfId="545"/>
    <cellStyle name="EYSubTotal 2 3 2 3 3" xfId="546"/>
    <cellStyle name="EYSubTotal 2 3 2 3 4" xfId="547"/>
    <cellStyle name="EYSubTotal 2 3 2 3 5" xfId="548"/>
    <cellStyle name="EYSubTotal 2 3 2 3 6" xfId="549"/>
    <cellStyle name="EYSubTotal 2 3 2 4" xfId="550"/>
    <cellStyle name="EYSubTotal 2 3 2 4 2" xfId="551"/>
    <cellStyle name="EYSubTotal 2 3 2 5" xfId="552"/>
    <cellStyle name="EYSubTotal 2 3 2 6" xfId="553"/>
    <cellStyle name="EYSubTotal 2 3 2 7" xfId="554"/>
    <cellStyle name="EYSubTotal 2 3 2 8" xfId="555"/>
    <cellStyle name="EYSubTotal 2 3 2_Subsidy" xfId="556"/>
    <cellStyle name="EYSubTotal 2 3 3" xfId="557"/>
    <cellStyle name="EYSubTotal 2 3 3 2" xfId="558"/>
    <cellStyle name="EYSubTotal 2 3 3 2 2" xfId="559"/>
    <cellStyle name="EYSubTotal 2 3 3 2 3" xfId="560"/>
    <cellStyle name="EYSubTotal 2 3 3 2 4" xfId="561"/>
    <cellStyle name="EYSubTotal 2 3 3 2 5" xfId="562"/>
    <cellStyle name="EYSubTotal 2 3 3 2 6" xfId="563"/>
    <cellStyle name="EYSubTotal 2 3 3 3" xfId="564"/>
    <cellStyle name="EYSubTotal 2 3 3 3 2" xfId="565"/>
    <cellStyle name="EYSubTotal 2 3 3 4" xfId="566"/>
    <cellStyle name="EYSubTotal 2 3 3 5" xfId="567"/>
    <cellStyle name="EYSubTotal 2 3 3 6" xfId="568"/>
    <cellStyle name="EYSubTotal 2 3 3 7" xfId="569"/>
    <cellStyle name="EYSubTotal 2 3 4" xfId="570"/>
    <cellStyle name="EYSubTotal 2 3 4 2" xfId="571"/>
    <cellStyle name="EYSubTotal 2 3 4 2 2" xfId="572"/>
    <cellStyle name="EYSubTotal 2 3 4 2 3" xfId="573"/>
    <cellStyle name="EYSubTotal 2 3 4 2 4" xfId="574"/>
    <cellStyle name="EYSubTotal 2 3 4 2 5" xfId="575"/>
    <cellStyle name="EYSubTotal 2 3 4 2 6" xfId="576"/>
    <cellStyle name="EYSubTotal 2 3 4 3" xfId="577"/>
    <cellStyle name="EYSubTotal 2 3 4 3 2" xfId="578"/>
    <cellStyle name="EYSubTotal 2 3 4 4" xfId="579"/>
    <cellStyle name="EYSubTotal 2 3 4 5" xfId="580"/>
    <cellStyle name="EYSubTotal 2 3 4 6" xfId="581"/>
    <cellStyle name="EYSubTotal 2 3 4 7" xfId="582"/>
    <cellStyle name="EYSubTotal 2 3 5" xfId="583"/>
    <cellStyle name="EYSubTotal 2 3 5 2" xfId="584"/>
    <cellStyle name="EYSubTotal 2 3 5 2 2" xfId="585"/>
    <cellStyle name="EYSubTotal 2 3 5 2 3" xfId="586"/>
    <cellStyle name="EYSubTotal 2 3 5 2 4" xfId="587"/>
    <cellStyle name="EYSubTotal 2 3 5 2 5" xfId="588"/>
    <cellStyle name="EYSubTotal 2 3 5 2 6" xfId="589"/>
    <cellStyle name="EYSubTotal 2 3 5 3" xfId="590"/>
    <cellStyle name="EYSubTotal 2 3 5 3 2" xfId="591"/>
    <cellStyle name="EYSubTotal 2 3 5 4" xfId="592"/>
    <cellStyle name="EYSubTotal 2 3 5 5" xfId="593"/>
    <cellStyle name="EYSubTotal 2 3 5 6" xfId="594"/>
    <cellStyle name="EYSubTotal 2 3 5 7" xfId="595"/>
    <cellStyle name="EYSubTotal 2 3 6" xfId="596"/>
    <cellStyle name="EYSubTotal 2 3 6 2" xfId="597"/>
    <cellStyle name="EYSubTotal 2 3 6 2 2" xfId="598"/>
    <cellStyle name="EYSubTotal 2 3 6 2 3" xfId="599"/>
    <cellStyle name="EYSubTotal 2 3 6 2 4" xfId="600"/>
    <cellStyle name="EYSubTotal 2 3 6 2 5" xfId="601"/>
    <cellStyle name="EYSubTotal 2 3 6 2 6" xfId="602"/>
    <cellStyle name="EYSubTotal 2 3 6 3" xfId="603"/>
    <cellStyle name="EYSubTotal 2 3 6 3 2" xfId="604"/>
    <cellStyle name="EYSubTotal 2 3 6 4" xfId="605"/>
    <cellStyle name="EYSubTotal 2 3 6 5" xfId="606"/>
    <cellStyle name="EYSubTotal 2 3 6 6" xfId="607"/>
    <cellStyle name="EYSubTotal 2 3 6 7" xfId="608"/>
    <cellStyle name="EYSubTotal 2 3 7" xfId="609"/>
    <cellStyle name="EYSubTotal 2 3 7 2" xfId="610"/>
    <cellStyle name="EYSubTotal 2 3 7 2 2" xfId="611"/>
    <cellStyle name="EYSubTotal 2 3 7 2 3" xfId="612"/>
    <cellStyle name="EYSubTotal 2 3 7 2 4" xfId="613"/>
    <cellStyle name="EYSubTotal 2 3 7 2 5" xfId="614"/>
    <cellStyle name="EYSubTotal 2 3 7 2 6" xfId="615"/>
    <cellStyle name="EYSubTotal 2 3 7 3" xfId="616"/>
    <cellStyle name="EYSubTotal 2 3 7 3 2" xfId="617"/>
    <cellStyle name="EYSubTotal 2 3 7 4" xfId="618"/>
    <cellStyle name="EYSubTotal 2 3 7 5" xfId="619"/>
    <cellStyle name="EYSubTotal 2 3 7 6" xfId="620"/>
    <cellStyle name="EYSubTotal 2 3 7 7" xfId="621"/>
    <cellStyle name="EYSubTotal 2 3 8" xfId="622"/>
    <cellStyle name="EYSubTotal 2 3 8 2" xfId="623"/>
    <cellStyle name="EYSubTotal 2 3 8 2 2" xfId="624"/>
    <cellStyle name="EYSubTotal 2 3 8 2 3" xfId="625"/>
    <cellStyle name="EYSubTotal 2 3 8 2 4" xfId="626"/>
    <cellStyle name="EYSubTotal 2 3 8 2 5" xfId="627"/>
    <cellStyle name="EYSubTotal 2 3 8 2 6" xfId="628"/>
    <cellStyle name="EYSubTotal 2 3 8 3" xfId="629"/>
    <cellStyle name="EYSubTotal 2 3 8 3 2" xfId="630"/>
    <cellStyle name="EYSubTotal 2 3 8 4" xfId="631"/>
    <cellStyle name="EYSubTotal 2 3 8 5" xfId="632"/>
    <cellStyle name="EYSubTotal 2 3 8 6" xfId="633"/>
    <cellStyle name="EYSubTotal 2 3 8 7" xfId="634"/>
    <cellStyle name="EYSubTotal 2 3 9" xfId="635"/>
    <cellStyle name="EYSubTotal 2 3 9 2" xfId="636"/>
    <cellStyle name="EYSubTotal 2 3 9 3" xfId="637"/>
    <cellStyle name="EYSubTotal 2 3 9 4" xfId="638"/>
    <cellStyle name="EYSubTotal 2 3 9 5" xfId="639"/>
    <cellStyle name="EYSubTotal 2 3 9 6" xfId="640"/>
    <cellStyle name="EYSubTotal 2 3_Subsidy" xfId="641"/>
    <cellStyle name="EYSubTotal 2 4" xfId="642"/>
    <cellStyle name="EYSubTotal 2 4 2" xfId="643"/>
    <cellStyle name="EYSubTotal 2 4 2 2" xfId="644"/>
    <cellStyle name="EYSubTotal 2 4 2 2 2" xfId="645"/>
    <cellStyle name="EYSubTotal 2 4 2 2 3" xfId="646"/>
    <cellStyle name="EYSubTotal 2 4 2 2 4" xfId="647"/>
    <cellStyle name="EYSubTotal 2 4 2 2 5" xfId="648"/>
    <cellStyle name="EYSubTotal 2 4 2 2 6" xfId="649"/>
    <cellStyle name="EYSubTotal 2 4 2 3" xfId="650"/>
    <cellStyle name="EYSubTotal 2 4 2 3 2" xfId="651"/>
    <cellStyle name="EYSubTotal 2 4 2 4" xfId="652"/>
    <cellStyle name="EYSubTotal 2 4 2 5" xfId="653"/>
    <cellStyle name="EYSubTotal 2 4 2 6" xfId="654"/>
    <cellStyle name="EYSubTotal 2 4 2 7" xfId="655"/>
    <cellStyle name="EYSubTotal 2 4 3" xfId="656"/>
    <cellStyle name="EYSubTotal 2 4 3 2" xfId="657"/>
    <cellStyle name="EYSubTotal 2 4 3 3" xfId="658"/>
    <cellStyle name="EYSubTotal 2 4 3 4" xfId="659"/>
    <cellStyle name="EYSubTotal 2 4 3 5" xfId="660"/>
    <cellStyle name="EYSubTotal 2 4 3 6" xfId="661"/>
    <cellStyle name="EYSubTotal 2 4 4" xfId="662"/>
    <cellStyle name="EYSubTotal 2 4 4 2" xfId="663"/>
    <cellStyle name="EYSubTotal 2 4 5" xfId="664"/>
    <cellStyle name="EYSubTotal 2 4 6" xfId="665"/>
    <cellStyle name="EYSubTotal 2 4 7" xfId="666"/>
    <cellStyle name="EYSubTotal 2 4 8" xfId="667"/>
    <cellStyle name="EYSubTotal 2 4_Subsidy" xfId="668"/>
    <cellStyle name="EYSubTotal 2 5" xfId="669"/>
    <cellStyle name="EYSubTotal 2 5 2" xfId="670"/>
    <cellStyle name="EYSubTotal 2 5 2 2" xfId="671"/>
    <cellStyle name="EYSubTotal 2 5 2 3" xfId="672"/>
    <cellStyle name="EYSubTotal 2 5 2 4" xfId="673"/>
    <cellStyle name="EYSubTotal 2 5 2 5" xfId="674"/>
    <cellStyle name="EYSubTotal 2 5 2 6" xfId="675"/>
    <cellStyle name="EYSubTotal 2 5 3" xfId="676"/>
    <cellStyle name="EYSubTotal 2 5 3 2" xfId="677"/>
    <cellStyle name="EYSubTotal 2 5 4" xfId="678"/>
    <cellStyle name="EYSubTotal 2 5 5" xfId="679"/>
    <cellStyle name="EYSubTotal 2 5 6" xfId="680"/>
    <cellStyle name="EYSubTotal 2 5 7" xfId="681"/>
    <cellStyle name="EYSubTotal 2 6" xfId="682"/>
    <cellStyle name="EYSubTotal 2 6 2" xfId="683"/>
    <cellStyle name="EYSubTotal 2 6 2 2" xfId="684"/>
    <cellStyle name="EYSubTotal 2 6 2 3" xfId="685"/>
    <cellStyle name="EYSubTotal 2 6 2 4" xfId="686"/>
    <cellStyle name="EYSubTotal 2 6 2 5" xfId="687"/>
    <cellStyle name="EYSubTotal 2 6 2 6" xfId="688"/>
    <cellStyle name="EYSubTotal 2 6 3" xfId="689"/>
    <cellStyle name="EYSubTotal 2 6 3 2" xfId="690"/>
    <cellStyle name="EYSubTotal 2 6 4" xfId="691"/>
    <cellStyle name="EYSubTotal 2 6 5" xfId="692"/>
    <cellStyle name="EYSubTotal 2 6 6" xfId="693"/>
    <cellStyle name="EYSubTotal 2 6 7" xfId="694"/>
    <cellStyle name="EYSubTotal 2 7" xfId="695"/>
    <cellStyle name="EYSubTotal 2 7 2" xfId="696"/>
    <cellStyle name="EYSubTotal 2 7 2 2" xfId="697"/>
    <cellStyle name="EYSubTotal 2 7 2 3" xfId="698"/>
    <cellStyle name="EYSubTotal 2 7 2 4" xfId="699"/>
    <cellStyle name="EYSubTotal 2 7 2 5" xfId="700"/>
    <cellStyle name="EYSubTotal 2 7 2 6" xfId="701"/>
    <cellStyle name="EYSubTotal 2 7 3" xfId="702"/>
    <cellStyle name="EYSubTotal 2 7 3 2" xfId="703"/>
    <cellStyle name="EYSubTotal 2 7 4" xfId="704"/>
    <cellStyle name="EYSubTotal 2 7 5" xfId="705"/>
    <cellStyle name="EYSubTotal 2 7 6" xfId="706"/>
    <cellStyle name="EYSubTotal 2 7 7" xfId="707"/>
    <cellStyle name="EYSubTotal 2 8" xfId="708"/>
    <cellStyle name="EYSubTotal 2 8 2" xfId="709"/>
    <cellStyle name="EYSubTotal 2 8 2 2" xfId="710"/>
    <cellStyle name="EYSubTotal 2 8 2 3" xfId="711"/>
    <cellStyle name="EYSubTotal 2 8 2 4" xfId="712"/>
    <cellStyle name="EYSubTotal 2 8 2 5" xfId="713"/>
    <cellStyle name="EYSubTotal 2 8 2 6" xfId="714"/>
    <cellStyle name="EYSubTotal 2 8 3" xfId="715"/>
    <cellStyle name="EYSubTotal 2 8 3 2" xfId="716"/>
    <cellStyle name="EYSubTotal 2 8 4" xfId="717"/>
    <cellStyle name="EYSubTotal 2 8 5" xfId="718"/>
    <cellStyle name="EYSubTotal 2 8 6" xfId="719"/>
    <cellStyle name="EYSubTotal 2 8 7" xfId="720"/>
    <cellStyle name="EYSubTotal 2 9" xfId="721"/>
    <cellStyle name="EYSubTotal 2 9 2" xfId="722"/>
    <cellStyle name="EYSubTotal 2 9 2 2" xfId="723"/>
    <cellStyle name="EYSubTotal 2 9 2 3" xfId="724"/>
    <cellStyle name="EYSubTotal 2 9 2 4" xfId="725"/>
    <cellStyle name="EYSubTotal 2 9 2 5" xfId="726"/>
    <cellStyle name="EYSubTotal 2 9 2 6" xfId="727"/>
    <cellStyle name="EYSubTotal 2 9 3" xfId="728"/>
    <cellStyle name="EYSubTotal 2 9 3 2" xfId="729"/>
    <cellStyle name="EYSubTotal 2 9 4" xfId="730"/>
    <cellStyle name="EYSubTotal 2 9 5" xfId="731"/>
    <cellStyle name="EYSubTotal 2 9 6" xfId="732"/>
    <cellStyle name="EYSubTotal 2 9 7" xfId="733"/>
    <cellStyle name="EYSubTotal 2_ST" xfId="734"/>
    <cellStyle name="EYSubTotal 3" xfId="735"/>
    <cellStyle name="EYSubTotal 3 10" xfId="736"/>
    <cellStyle name="EYSubTotal 3 10 2" xfId="737"/>
    <cellStyle name="EYSubTotal 3 11" xfId="738"/>
    <cellStyle name="EYSubTotal 3 12" xfId="739"/>
    <cellStyle name="EYSubTotal 3 13" xfId="740"/>
    <cellStyle name="EYSubTotal 3 14" xfId="741"/>
    <cellStyle name="EYSubTotal 3 2" xfId="742"/>
    <cellStyle name="EYSubTotal 3 2 2" xfId="743"/>
    <cellStyle name="EYSubTotal 3 2 2 2" xfId="744"/>
    <cellStyle name="EYSubTotal 3 2 2 2 2" xfId="745"/>
    <cellStyle name="EYSubTotal 3 2 2 2 3" xfId="746"/>
    <cellStyle name="EYSubTotal 3 2 2 2 4" xfId="747"/>
    <cellStyle name="EYSubTotal 3 2 2 2 5" xfId="748"/>
    <cellStyle name="EYSubTotal 3 2 2 2 6" xfId="749"/>
    <cellStyle name="EYSubTotal 3 2 2 3" xfId="750"/>
    <cellStyle name="EYSubTotal 3 2 2 3 2" xfId="751"/>
    <cellStyle name="EYSubTotal 3 2 2 4" xfId="752"/>
    <cellStyle name="EYSubTotal 3 2 2 5" xfId="753"/>
    <cellStyle name="EYSubTotal 3 2 2 6" xfId="754"/>
    <cellStyle name="EYSubTotal 3 2 2 7" xfId="755"/>
    <cellStyle name="EYSubTotal 3 2 3" xfId="756"/>
    <cellStyle name="EYSubTotal 3 2 3 2" xfId="757"/>
    <cellStyle name="EYSubTotal 3 2 3 3" xfId="758"/>
    <cellStyle name="EYSubTotal 3 2 3 4" xfId="759"/>
    <cellStyle name="EYSubTotal 3 2 3 5" xfId="760"/>
    <cellStyle name="EYSubTotal 3 2 3 6" xfId="761"/>
    <cellStyle name="EYSubTotal 3 2 4" xfId="762"/>
    <cellStyle name="EYSubTotal 3 2 4 2" xfId="763"/>
    <cellStyle name="EYSubTotal 3 2 5" xfId="764"/>
    <cellStyle name="EYSubTotal 3 2 6" xfId="765"/>
    <cellStyle name="EYSubTotal 3 2 7" xfId="766"/>
    <cellStyle name="EYSubTotal 3 2 8" xfId="767"/>
    <cellStyle name="EYSubTotal 3 2_Subsidy" xfId="768"/>
    <cellStyle name="EYSubTotal 3 3" xfId="769"/>
    <cellStyle name="EYSubTotal 3 3 2" xfId="770"/>
    <cellStyle name="EYSubTotal 3 3 2 2" xfId="771"/>
    <cellStyle name="EYSubTotal 3 3 2 3" xfId="772"/>
    <cellStyle name="EYSubTotal 3 3 2 4" xfId="773"/>
    <cellStyle name="EYSubTotal 3 3 2 5" xfId="774"/>
    <cellStyle name="EYSubTotal 3 3 2 6" xfId="775"/>
    <cellStyle name="EYSubTotal 3 3 3" xfId="776"/>
    <cellStyle name="EYSubTotal 3 3 3 2" xfId="777"/>
    <cellStyle name="EYSubTotal 3 3 4" xfId="778"/>
    <cellStyle name="EYSubTotal 3 3 5" xfId="779"/>
    <cellStyle name="EYSubTotal 3 3 6" xfId="780"/>
    <cellStyle name="EYSubTotal 3 3 7" xfId="781"/>
    <cellStyle name="EYSubTotal 3 4" xfId="782"/>
    <cellStyle name="EYSubTotal 3 4 2" xfId="783"/>
    <cellStyle name="EYSubTotal 3 4 2 2" xfId="784"/>
    <cellStyle name="EYSubTotal 3 4 2 3" xfId="785"/>
    <cellStyle name="EYSubTotal 3 4 2 4" xfId="786"/>
    <cellStyle name="EYSubTotal 3 4 2 5" xfId="787"/>
    <cellStyle name="EYSubTotal 3 4 2 6" xfId="788"/>
    <cellStyle name="EYSubTotal 3 4 3" xfId="789"/>
    <cellStyle name="EYSubTotal 3 4 3 2" xfId="790"/>
    <cellStyle name="EYSubTotal 3 4 4" xfId="791"/>
    <cellStyle name="EYSubTotal 3 4 5" xfId="792"/>
    <cellStyle name="EYSubTotal 3 4 6" xfId="793"/>
    <cellStyle name="EYSubTotal 3 4 7" xfId="794"/>
    <cellStyle name="EYSubTotal 3 5" xfId="795"/>
    <cellStyle name="EYSubTotal 3 5 2" xfId="796"/>
    <cellStyle name="EYSubTotal 3 5 2 2" xfId="797"/>
    <cellStyle name="EYSubTotal 3 5 2 3" xfId="798"/>
    <cellStyle name="EYSubTotal 3 5 2 4" xfId="799"/>
    <cellStyle name="EYSubTotal 3 5 2 5" xfId="800"/>
    <cellStyle name="EYSubTotal 3 5 2 6" xfId="801"/>
    <cellStyle name="EYSubTotal 3 5 3" xfId="802"/>
    <cellStyle name="EYSubTotal 3 5 3 2" xfId="803"/>
    <cellStyle name="EYSubTotal 3 5 4" xfId="804"/>
    <cellStyle name="EYSubTotal 3 5 5" xfId="805"/>
    <cellStyle name="EYSubTotal 3 5 6" xfId="806"/>
    <cellStyle name="EYSubTotal 3 5 7" xfId="807"/>
    <cellStyle name="EYSubTotal 3 6" xfId="808"/>
    <cellStyle name="EYSubTotal 3 6 2" xfId="809"/>
    <cellStyle name="EYSubTotal 3 6 2 2" xfId="810"/>
    <cellStyle name="EYSubTotal 3 6 2 3" xfId="811"/>
    <cellStyle name="EYSubTotal 3 6 2 4" xfId="812"/>
    <cellStyle name="EYSubTotal 3 6 2 5" xfId="813"/>
    <cellStyle name="EYSubTotal 3 6 2 6" xfId="814"/>
    <cellStyle name="EYSubTotal 3 6 3" xfId="815"/>
    <cellStyle name="EYSubTotal 3 6 3 2" xfId="816"/>
    <cellStyle name="EYSubTotal 3 6 4" xfId="817"/>
    <cellStyle name="EYSubTotal 3 6 5" xfId="818"/>
    <cellStyle name="EYSubTotal 3 6 6" xfId="819"/>
    <cellStyle name="EYSubTotal 3 6 7" xfId="820"/>
    <cellStyle name="EYSubTotal 3 7" xfId="821"/>
    <cellStyle name="EYSubTotal 3 7 2" xfId="822"/>
    <cellStyle name="EYSubTotal 3 7 2 2" xfId="823"/>
    <cellStyle name="EYSubTotal 3 7 2 3" xfId="824"/>
    <cellStyle name="EYSubTotal 3 7 2 4" xfId="825"/>
    <cellStyle name="EYSubTotal 3 7 2 5" xfId="826"/>
    <cellStyle name="EYSubTotal 3 7 2 6" xfId="827"/>
    <cellStyle name="EYSubTotal 3 7 3" xfId="828"/>
    <cellStyle name="EYSubTotal 3 7 3 2" xfId="829"/>
    <cellStyle name="EYSubTotal 3 7 4" xfId="830"/>
    <cellStyle name="EYSubTotal 3 7 5" xfId="831"/>
    <cellStyle name="EYSubTotal 3 7 6" xfId="832"/>
    <cellStyle name="EYSubTotal 3 7 7" xfId="833"/>
    <cellStyle name="EYSubTotal 3 8" xfId="834"/>
    <cellStyle name="EYSubTotal 3 8 2" xfId="835"/>
    <cellStyle name="EYSubTotal 3 8 2 2" xfId="836"/>
    <cellStyle name="EYSubTotal 3 8 2 3" xfId="837"/>
    <cellStyle name="EYSubTotal 3 8 2 4" xfId="838"/>
    <cellStyle name="EYSubTotal 3 8 2 5" xfId="839"/>
    <cellStyle name="EYSubTotal 3 8 2 6" xfId="840"/>
    <cellStyle name="EYSubTotal 3 8 3" xfId="841"/>
    <cellStyle name="EYSubTotal 3 8 3 2" xfId="842"/>
    <cellStyle name="EYSubTotal 3 8 4" xfId="843"/>
    <cellStyle name="EYSubTotal 3 8 5" xfId="844"/>
    <cellStyle name="EYSubTotal 3 8 6" xfId="845"/>
    <cellStyle name="EYSubTotal 3 8 7" xfId="846"/>
    <cellStyle name="EYSubTotal 3 9" xfId="847"/>
    <cellStyle name="EYSubTotal 3 9 2" xfId="848"/>
    <cellStyle name="EYSubTotal 3 9 3" xfId="849"/>
    <cellStyle name="EYSubTotal 3 9 4" xfId="850"/>
    <cellStyle name="EYSubTotal 3 9 5" xfId="851"/>
    <cellStyle name="EYSubTotal 3 9 6" xfId="852"/>
    <cellStyle name="EYSubTotal 3_Subsidy" xfId="853"/>
    <cellStyle name="EYSubTotal 4" xfId="854"/>
    <cellStyle name="EYSubTotal 4 10" xfId="855"/>
    <cellStyle name="EYSubTotal 4 10 2" xfId="856"/>
    <cellStyle name="EYSubTotal 4 11" xfId="857"/>
    <cellStyle name="EYSubTotal 4 12" xfId="858"/>
    <cellStyle name="EYSubTotal 4 13" xfId="859"/>
    <cellStyle name="EYSubTotal 4 14" xfId="860"/>
    <cellStyle name="EYSubTotal 4 2" xfId="861"/>
    <cellStyle name="EYSubTotal 4 2 2" xfId="862"/>
    <cellStyle name="EYSubTotal 4 2 2 2" xfId="863"/>
    <cellStyle name="EYSubTotal 4 2 2 2 2" xfId="864"/>
    <cellStyle name="EYSubTotal 4 2 2 2 3" xfId="865"/>
    <cellStyle name="EYSubTotal 4 2 2 2 4" xfId="866"/>
    <cellStyle name="EYSubTotal 4 2 2 2 5" xfId="867"/>
    <cellStyle name="EYSubTotal 4 2 2 2 6" xfId="868"/>
    <cellStyle name="EYSubTotal 4 2 2 3" xfId="869"/>
    <cellStyle name="EYSubTotal 4 2 2 3 2" xfId="870"/>
    <cellStyle name="EYSubTotal 4 2 2 4" xfId="871"/>
    <cellStyle name="EYSubTotal 4 2 2 5" xfId="872"/>
    <cellStyle name="EYSubTotal 4 2 2 6" xfId="873"/>
    <cellStyle name="EYSubTotal 4 2 2 7" xfId="874"/>
    <cellStyle name="EYSubTotal 4 2 3" xfId="875"/>
    <cellStyle name="EYSubTotal 4 2 3 2" xfId="876"/>
    <cellStyle name="EYSubTotal 4 2 3 3" xfId="877"/>
    <cellStyle name="EYSubTotal 4 2 3 4" xfId="878"/>
    <cellStyle name="EYSubTotal 4 2 3 5" xfId="879"/>
    <cellStyle name="EYSubTotal 4 2 3 6" xfId="880"/>
    <cellStyle name="EYSubTotal 4 2 4" xfId="881"/>
    <cellStyle name="EYSubTotal 4 2 4 2" xfId="882"/>
    <cellStyle name="EYSubTotal 4 2 5" xfId="883"/>
    <cellStyle name="EYSubTotal 4 2 6" xfId="884"/>
    <cellStyle name="EYSubTotal 4 2 7" xfId="885"/>
    <cellStyle name="EYSubTotal 4 2 8" xfId="886"/>
    <cellStyle name="EYSubTotal 4 2_Subsidy" xfId="887"/>
    <cellStyle name="EYSubTotal 4 3" xfId="888"/>
    <cellStyle name="EYSubTotal 4 3 2" xfId="889"/>
    <cellStyle name="EYSubTotal 4 3 2 2" xfId="890"/>
    <cellStyle name="EYSubTotal 4 3 2 3" xfId="891"/>
    <cellStyle name="EYSubTotal 4 3 2 4" xfId="892"/>
    <cellStyle name="EYSubTotal 4 3 2 5" xfId="893"/>
    <cellStyle name="EYSubTotal 4 3 2 6" xfId="894"/>
    <cellStyle name="EYSubTotal 4 3 3" xfId="895"/>
    <cellStyle name="EYSubTotal 4 3 3 2" xfId="896"/>
    <cellStyle name="EYSubTotal 4 3 4" xfId="897"/>
    <cellStyle name="EYSubTotal 4 3 5" xfId="898"/>
    <cellStyle name="EYSubTotal 4 3 6" xfId="899"/>
    <cellStyle name="EYSubTotal 4 3 7" xfId="900"/>
    <cellStyle name="EYSubTotal 4 4" xfId="901"/>
    <cellStyle name="EYSubTotal 4 4 2" xfId="902"/>
    <cellStyle name="EYSubTotal 4 4 2 2" xfId="903"/>
    <cellStyle name="EYSubTotal 4 4 2 3" xfId="904"/>
    <cellStyle name="EYSubTotal 4 4 2 4" xfId="905"/>
    <cellStyle name="EYSubTotal 4 4 2 5" xfId="906"/>
    <cellStyle name="EYSubTotal 4 4 2 6" xfId="907"/>
    <cellStyle name="EYSubTotal 4 4 3" xfId="908"/>
    <cellStyle name="EYSubTotal 4 4 3 2" xfId="909"/>
    <cellStyle name="EYSubTotal 4 4 4" xfId="910"/>
    <cellStyle name="EYSubTotal 4 4 5" xfId="911"/>
    <cellStyle name="EYSubTotal 4 4 6" xfId="912"/>
    <cellStyle name="EYSubTotal 4 4 7" xfId="913"/>
    <cellStyle name="EYSubTotal 4 5" xfId="914"/>
    <cellStyle name="EYSubTotal 4 5 2" xfId="915"/>
    <cellStyle name="EYSubTotal 4 5 2 2" xfId="916"/>
    <cellStyle name="EYSubTotal 4 5 2 3" xfId="917"/>
    <cellStyle name="EYSubTotal 4 5 2 4" xfId="918"/>
    <cellStyle name="EYSubTotal 4 5 2 5" xfId="919"/>
    <cellStyle name="EYSubTotal 4 5 2 6" xfId="920"/>
    <cellStyle name="EYSubTotal 4 5 3" xfId="921"/>
    <cellStyle name="EYSubTotal 4 5 3 2" xfId="922"/>
    <cellStyle name="EYSubTotal 4 5 4" xfId="923"/>
    <cellStyle name="EYSubTotal 4 5 5" xfId="924"/>
    <cellStyle name="EYSubTotal 4 5 6" xfId="925"/>
    <cellStyle name="EYSubTotal 4 5 7" xfId="926"/>
    <cellStyle name="EYSubTotal 4 6" xfId="927"/>
    <cellStyle name="EYSubTotal 4 6 2" xfId="928"/>
    <cellStyle name="EYSubTotal 4 6 2 2" xfId="929"/>
    <cellStyle name="EYSubTotal 4 6 2 3" xfId="930"/>
    <cellStyle name="EYSubTotal 4 6 2 4" xfId="931"/>
    <cellStyle name="EYSubTotal 4 6 2 5" xfId="932"/>
    <cellStyle name="EYSubTotal 4 6 2 6" xfId="933"/>
    <cellStyle name="EYSubTotal 4 6 3" xfId="934"/>
    <cellStyle name="EYSubTotal 4 6 3 2" xfId="935"/>
    <cellStyle name="EYSubTotal 4 6 4" xfId="936"/>
    <cellStyle name="EYSubTotal 4 6 5" xfId="937"/>
    <cellStyle name="EYSubTotal 4 6 6" xfId="938"/>
    <cellStyle name="EYSubTotal 4 6 7" xfId="939"/>
    <cellStyle name="EYSubTotal 4 7" xfId="940"/>
    <cellStyle name="EYSubTotal 4 7 2" xfId="941"/>
    <cellStyle name="EYSubTotal 4 7 2 2" xfId="942"/>
    <cellStyle name="EYSubTotal 4 7 2 3" xfId="943"/>
    <cellStyle name="EYSubTotal 4 7 2 4" xfId="944"/>
    <cellStyle name="EYSubTotal 4 7 2 5" xfId="945"/>
    <cellStyle name="EYSubTotal 4 7 2 6" xfId="946"/>
    <cellStyle name="EYSubTotal 4 7 3" xfId="947"/>
    <cellStyle name="EYSubTotal 4 7 3 2" xfId="948"/>
    <cellStyle name="EYSubTotal 4 7 4" xfId="949"/>
    <cellStyle name="EYSubTotal 4 7 5" xfId="950"/>
    <cellStyle name="EYSubTotal 4 7 6" xfId="951"/>
    <cellStyle name="EYSubTotal 4 7 7" xfId="952"/>
    <cellStyle name="EYSubTotal 4 8" xfId="953"/>
    <cellStyle name="EYSubTotal 4 8 2" xfId="954"/>
    <cellStyle name="EYSubTotal 4 8 2 2" xfId="955"/>
    <cellStyle name="EYSubTotal 4 8 2 3" xfId="956"/>
    <cellStyle name="EYSubTotal 4 8 2 4" xfId="957"/>
    <cellStyle name="EYSubTotal 4 8 2 5" xfId="958"/>
    <cellStyle name="EYSubTotal 4 8 2 6" xfId="959"/>
    <cellStyle name="EYSubTotal 4 8 3" xfId="960"/>
    <cellStyle name="EYSubTotal 4 8 3 2" xfId="961"/>
    <cellStyle name="EYSubTotal 4 8 4" xfId="962"/>
    <cellStyle name="EYSubTotal 4 8 5" xfId="963"/>
    <cellStyle name="EYSubTotal 4 8 6" xfId="964"/>
    <cellStyle name="EYSubTotal 4 8 7" xfId="965"/>
    <cellStyle name="EYSubTotal 4 9" xfId="966"/>
    <cellStyle name="EYSubTotal 4 9 2" xfId="967"/>
    <cellStyle name="EYSubTotal 4 9 3" xfId="968"/>
    <cellStyle name="EYSubTotal 4 9 4" xfId="969"/>
    <cellStyle name="EYSubTotal 4 9 5" xfId="970"/>
    <cellStyle name="EYSubTotal 4 9 6" xfId="971"/>
    <cellStyle name="EYSubTotal 4_Subsidy" xfId="972"/>
    <cellStyle name="EYSubTotal 5" xfId="973"/>
    <cellStyle name="EYSubTotal 5 10" xfId="974"/>
    <cellStyle name="EYSubTotal 5 10 2" xfId="975"/>
    <cellStyle name="EYSubTotal 5 11" xfId="976"/>
    <cellStyle name="EYSubTotal 5 12" xfId="977"/>
    <cellStyle name="EYSubTotal 5 13" xfId="978"/>
    <cellStyle name="EYSubTotal 5 14" xfId="979"/>
    <cellStyle name="EYSubTotal 5 2" xfId="980"/>
    <cellStyle name="EYSubTotal 5 2 2" xfId="981"/>
    <cellStyle name="EYSubTotal 5 2 2 2" xfId="982"/>
    <cellStyle name="EYSubTotal 5 2 2 2 2" xfId="983"/>
    <cellStyle name="EYSubTotal 5 2 2 2 3" xfId="984"/>
    <cellStyle name="EYSubTotal 5 2 2 2 4" xfId="985"/>
    <cellStyle name="EYSubTotal 5 2 2 2 5" xfId="986"/>
    <cellStyle name="EYSubTotal 5 2 2 2 6" xfId="987"/>
    <cellStyle name="EYSubTotal 5 2 2 3" xfId="988"/>
    <cellStyle name="EYSubTotal 5 2 2 3 2" xfId="989"/>
    <cellStyle name="EYSubTotal 5 2 2 4" xfId="990"/>
    <cellStyle name="EYSubTotal 5 2 2 5" xfId="991"/>
    <cellStyle name="EYSubTotal 5 2 2 6" xfId="992"/>
    <cellStyle name="EYSubTotal 5 2 2 7" xfId="993"/>
    <cellStyle name="EYSubTotal 5 2 3" xfId="994"/>
    <cellStyle name="EYSubTotal 5 2 3 2" xfId="995"/>
    <cellStyle name="EYSubTotal 5 2 3 3" xfId="996"/>
    <cellStyle name="EYSubTotal 5 2 3 4" xfId="997"/>
    <cellStyle name="EYSubTotal 5 2 3 5" xfId="998"/>
    <cellStyle name="EYSubTotal 5 2 3 6" xfId="999"/>
    <cellStyle name="EYSubTotal 5 2 4" xfId="1000"/>
    <cellStyle name="EYSubTotal 5 2 4 2" xfId="1001"/>
    <cellStyle name="EYSubTotal 5 2 5" xfId="1002"/>
    <cellStyle name="EYSubTotal 5 2 6" xfId="1003"/>
    <cellStyle name="EYSubTotal 5 2 7" xfId="1004"/>
    <cellStyle name="EYSubTotal 5 2 8" xfId="1005"/>
    <cellStyle name="EYSubTotal 5 2_Subsidy" xfId="1006"/>
    <cellStyle name="EYSubTotal 5 3" xfId="1007"/>
    <cellStyle name="EYSubTotal 5 3 2" xfId="1008"/>
    <cellStyle name="EYSubTotal 5 3 2 2" xfId="1009"/>
    <cellStyle name="EYSubTotal 5 3 2 3" xfId="1010"/>
    <cellStyle name="EYSubTotal 5 3 2 4" xfId="1011"/>
    <cellStyle name="EYSubTotal 5 3 2 5" xfId="1012"/>
    <cellStyle name="EYSubTotal 5 3 2 6" xfId="1013"/>
    <cellStyle name="EYSubTotal 5 3 3" xfId="1014"/>
    <cellStyle name="EYSubTotal 5 3 3 2" xfId="1015"/>
    <cellStyle name="EYSubTotal 5 3 4" xfId="1016"/>
    <cellStyle name="EYSubTotal 5 3 5" xfId="1017"/>
    <cellStyle name="EYSubTotal 5 3 6" xfId="1018"/>
    <cellStyle name="EYSubTotal 5 3 7" xfId="1019"/>
    <cellStyle name="EYSubTotal 5 4" xfId="1020"/>
    <cellStyle name="EYSubTotal 5 4 2" xfId="1021"/>
    <cellStyle name="EYSubTotal 5 4 2 2" xfId="1022"/>
    <cellStyle name="EYSubTotal 5 4 2 3" xfId="1023"/>
    <cellStyle name="EYSubTotal 5 4 2 4" xfId="1024"/>
    <cellStyle name="EYSubTotal 5 4 2 5" xfId="1025"/>
    <cellStyle name="EYSubTotal 5 4 2 6" xfId="1026"/>
    <cellStyle name="EYSubTotal 5 4 3" xfId="1027"/>
    <cellStyle name="EYSubTotal 5 4 3 2" xfId="1028"/>
    <cellStyle name="EYSubTotal 5 4 4" xfId="1029"/>
    <cellStyle name="EYSubTotal 5 4 5" xfId="1030"/>
    <cellStyle name="EYSubTotal 5 4 6" xfId="1031"/>
    <cellStyle name="EYSubTotal 5 4 7" xfId="1032"/>
    <cellStyle name="EYSubTotal 5 5" xfId="1033"/>
    <cellStyle name="EYSubTotal 5 5 2" xfId="1034"/>
    <cellStyle name="EYSubTotal 5 5 2 2" xfId="1035"/>
    <cellStyle name="EYSubTotal 5 5 2 3" xfId="1036"/>
    <cellStyle name="EYSubTotal 5 5 2 4" xfId="1037"/>
    <cellStyle name="EYSubTotal 5 5 2 5" xfId="1038"/>
    <cellStyle name="EYSubTotal 5 5 2 6" xfId="1039"/>
    <cellStyle name="EYSubTotal 5 5 3" xfId="1040"/>
    <cellStyle name="EYSubTotal 5 5 3 2" xfId="1041"/>
    <cellStyle name="EYSubTotal 5 5 4" xfId="1042"/>
    <cellStyle name="EYSubTotal 5 5 5" xfId="1043"/>
    <cellStyle name="EYSubTotal 5 5 6" xfId="1044"/>
    <cellStyle name="EYSubTotal 5 5 7" xfId="1045"/>
    <cellStyle name="EYSubTotal 5 6" xfId="1046"/>
    <cellStyle name="EYSubTotal 5 6 2" xfId="1047"/>
    <cellStyle name="EYSubTotal 5 6 2 2" xfId="1048"/>
    <cellStyle name="EYSubTotal 5 6 2 3" xfId="1049"/>
    <cellStyle name="EYSubTotal 5 6 2 4" xfId="1050"/>
    <cellStyle name="EYSubTotal 5 6 2 5" xfId="1051"/>
    <cellStyle name="EYSubTotal 5 6 2 6" xfId="1052"/>
    <cellStyle name="EYSubTotal 5 6 3" xfId="1053"/>
    <cellStyle name="EYSubTotal 5 6 3 2" xfId="1054"/>
    <cellStyle name="EYSubTotal 5 6 4" xfId="1055"/>
    <cellStyle name="EYSubTotal 5 6 5" xfId="1056"/>
    <cellStyle name="EYSubTotal 5 6 6" xfId="1057"/>
    <cellStyle name="EYSubTotal 5 6 7" xfId="1058"/>
    <cellStyle name="EYSubTotal 5 7" xfId="1059"/>
    <cellStyle name="EYSubTotal 5 7 2" xfId="1060"/>
    <cellStyle name="EYSubTotal 5 7 2 2" xfId="1061"/>
    <cellStyle name="EYSubTotal 5 7 2 3" xfId="1062"/>
    <cellStyle name="EYSubTotal 5 7 2 4" xfId="1063"/>
    <cellStyle name="EYSubTotal 5 7 2 5" xfId="1064"/>
    <cellStyle name="EYSubTotal 5 7 2 6" xfId="1065"/>
    <cellStyle name="EYSubTotal 5 7 3" xfId="1066"/>
    <cellStyle name="EYSubTotal 5 7 3 2" xfId="1067"/>
    <cellStyle name="EYSubTotal 5 7 4" xfId="1068"/>
    <cellStyle name="EYSubTotal 5 7 5" xfId="1069"/>
    <cellStyle name="EYSubTotal 5 7 6" xfId="1070"/>
    <cellStyle name="EYSubTotal 5 7 7" xfId="1071"/>
    <cellStyle name="EYSubTotal 5 8" xfId="1072"/>
    <cellStyle name="EYSubTotal 5 8 2" xfId="1073"/>
    <cellStyle name="EYSubTotal 5 8 2 2" xfId="1074"/>
    <cellStyle name="EYSubTotal 5 8 2 3" xfId="1075"/>
    <cellStyle name="EYSubTotal 5 8 2 4" xfId="1076"/>
    <cellStyle name="EYSubTotal 5 8 2 5" xfId="1077"/>
    <cellStyle name="EYSubTotal 5 8 2 6" xfId="1078"/>
    <cellStyle name="EYSubTotal 5 8 3" xfId="1079"/>
    <cellStyle name="EYSubTotal 5 8 3 2" xfId="1080"/>
    <cellStyle name="EYSubTotal 5 8 4" xfId="1081"/>
    <cellStyle name="EYSubTotal 5 8 5" xfId="1082"/>
    <cellStyle name="EYSubTotal 5 8 6" xfId="1083"/>
    <cellStyle name="EYSubTotal 5 8 7" xfId="1084"/>
    <cellStyle name="EYSubTotal 5 9" xfId="1085"/>
    <cellStyle name="EYSubTotal 5 9 2" xfId="1086"/>
    <cellStyle name="EYSubTotal 5 9 3" xfId="1087"/>
    <cellStyle name="EYSubTotal 5 9 4" xfId="1088"/>
    <cellStyle name="EYSubTotal 5 9 5" xfId="1089"/>
    <cellStyle name="EYSubTotal 5 9 6" xfId="1090"/>
    <cellStyle name="EYSubTotal 5_Subsidy" xfId="1091"/>
    <cellStyle name="EYSubTotal 6" xfId="1092"/>
    <cellStyle name="EYSubTotal 6 10" xfId="1093"/>
    <cellStyle name="EYSubTotal 6 10 2" xfId="1094"/>
    <cellStyle name="EYSubTotal 6 11" xfId="1095"/>
    <cellStyle name="EYSubTotal 6 12" xfId="1096"/>
    <cellStyle name="EYSubTotal 6 13" xfId="1097"/>
    <cellStyle name="EYSubTotal 6 14" xfId="1098"/>
    <cellStyle name="EYSubTotal 6 2" xfId="1099"/>
    <cellStyle name="EYSubTotal 6 2 2" xfId="1100"/>
    <cellStyle name="EYSubTotal 6 2 2 2" xfId="1101"/>
    <cellStyle name="EYSubTotal 6 2 2 2 2" xfId="1102"/>
    <cellStyle name="EYSubTotal 6 2 2 2 3" xfId="1103"/>
    <cellStyle name="EYSubTotal 6 2 2 2 4" xfId="1104"/>
    <cellStyle name="EYSubTotal 6 2 2 2 5" xfId="1105"/>
    <cellStyle name="EYSubTotal 6 2 2 2 6" xfId="1106"/>
    <cellStyle name="EYSubTotal 6 2 2 3" xfId="1107"/>
    <cellStyle name="EYSubTotal 6 2 2 3 2" xfId="1108"/>
    <cellStyle name="EYSubTotal 6 2 2 4" xfId="1109"/>
    <cellStyle name="EYSubTotal 6 2 2 5" xfId="1110"/>
    <cellStyle name="EYSubTotal 6 2 2 6" xfId="1111"/>
    <cellStyle name="EYSubTotal 6 2 2 7" xfId="1112"/>
    <cellStyle name="EYSubTotal 6 2 3" xfId="1113"/>
    <cellStyle name="EYSubTotal 6 2 3 2" xfId="1114"/>
    <cellStyle name="EYSubTotal 6 2 3 3" xfId="1115"/>
    <cellStyle name="EYSubTotal 6 2 3 4" xfId="1116"/>
    <cellStyle name="EYSubTotal 6 2 3 5" xfId="1117"/>
    <cellStyle name="EYSubTotal 6 2 3 6" xfId="1118"/>
    <cellStyle name="EYSubTotal 6 2 4" xfId="1119"/>
    <cellStyle name="EYSubTotal 6 2 4 2" xfId="1120"/>
    <cellStyle name="EYSubTotal 6 2 5" xfId="1121"/>
    <cellStyle name="EYSubTotal 6 2 6" xfId="1122"/>
    <cellStyle name="EYSubTotal 6 2 7" xfId="1123"/>
    <cellStyle name="EYSubTotal 6 2 8" xfId="1124"/>
    <cellStyle name="EYSubTotal 6 2_Subsidy" xfId="1125"/>
    <cellStyle name="EYSubTotal 6 3" xfId="1126"/>
    <cellStyle name="EYSubTotal 6 3 2" xfId="1127"/>
    <cellStyle name="EYSubTotal 6 3 2 2" xfId="1128"/>
    <cellStyle name="EYSubTotal 6 3 2 3" xfId="1129"/>
    <cellStyle name="EYSubTotal 6 3 2 4" xfId="1130"/>
    <cellStyle name="EYSubTotal 6 3 2 5" xfId="1131"/>
    <cellStyle name="EYSubTotal 6 3 2 6" xfId="1132"/>
    <cellStyle name="EYSubTotal 6 3 3" xfId="1133"/>
    <cellStyle name="EYSubTotal 6 3 3 2" xfId="1134"/>
    <cellStyle name="EYSubTotal 6 3 4" xfId="1135"/>
    <cellStyle name="EYSubTotal 6 3 5" xfId="1136"/>
    <cellStyle name="EYSubTotal 6 3 6" xfId="1137"/>
    <cellStyle name="EYSubTotal 6 3 7" xfId="1138"/>
    <cellStyle name="EYSubTotal 6 4" xfId="1139"/>
    <cellStyle name="EYSubTotal 6 4 2" xfId="1140"/>
    <cellStyle name="EYSubTotal 6 4 2 2" xfId="1141"/>
    <cellStyle name="EYSubTotal 6 4 2 3" xfId="1142"/>
    <cellStyle name="EYSubTotal 6 4 2 4" xfId="1143"/>
    <cellStyle name="EYSubTotal 6 4 2 5" xfId="1144"/>
    <cellStyle name="EYSubTotal 6 4 2 6" xfId="1145"/>
    <cellStyle name="EYSubTotal 6 4 3" xfId="1146"/>
    <cellStyle name="EYSubTotal 6 4 3 2" xfId="1147"/>
    <cellStyle name="EYSubTotal 6 4 4" xfId="1148"/>
    <cellStyle name="EYSubTotal 6 4 5" xfId="1149"/>
    <cellStyle name="EYSubTotal 6 4 6" xfId="1150"/>
    <cellStyle name="EYSubTotal 6 4 7" xfId="1151"/>
    <cellStyle name="EYSubTotal 6 5" xfId="1152"/>
    <cellStyle name="EYSubTotal 6 5 2" xfId="1153"/>
    <cellStyle name="EYSubTotal 6 5 2 2" xfId="1154"/>
    <cellStyle name="EYSubTotal 6 5 2 3" xfId="1155"/>
    <cellStyle name="EYSubTotal 6 5 2 4" xfId="1156"/>
    <cellStyle name="EYSubTotal 6 5 2 5" xfId="1157"/>
    <cellStyle name="EYSubTotal 6 5 2 6" xfId="1158"/>
    <cellStyle name="EYSubTotal 6 5 3" xfId="1159"/>
    <cellStyle name="EYSubTotal 6 5 3 2" xfId="1160"/>
    <cellStyle name="EYSubTotal 6 5 4" xfId="1161"/>
    <cellStyle name="EYSubTotal 6 5 5" xfId="1162"/>
    <cellStyle name="EYSubTotal 6 5 6" xfId="1163"/>
    <cellStyle name="EYSubTotal 6 5 7" xfId="1164"/>
    <cellStyle name="EYSubTotal 6 6" xfId="1165"/>
    <cellStyle name="EYSubTotal 6 6 2" xfId="1166"/>
    <cellStyle name="EYSubTotal 6 6 2 2" xfId="1167"/>
    <cellStyle name="EYSubTotal 6 6 2 3" xfId="1168"/>
    <cellStyle name="EYSubTotal 6 6 2 4" xfId="1169"/>
    <cellStyle name="EYSubTotal 6 6 2 5" xfId="1170"/>
    <cellStyle name="EYSubTotal 6 6 2 6" xfId="1171"/>
    <cellStyle name="EYSubTotal 6 6 3" xfId="1172"/>
    <cellStyle name="EYSubTotal 6 6 3 2" xfId="1173"/>
    <cellStyle name="EYSubTotal 6 6 4" xfId="1174"/>
    <cellStyle name="EYSubTotal 6 6 5" xfId="1175"/>
    <cellStyle name="EYSubTotal 6 6 6" xfId="1176"/>
    <cellStyle name="EYSubTotal 6 6 7" xfId="1177"/>
    <cellStyle name="EYSubTotal 6 7" xfId="1178"/>
    <cellStyle name="EYSubTotal 6 7 2" xfId="1179"/>
    <cellStyle name="EYSubTotal 6 7 2 2" xfId="1180"/>
    <cellStyle name="EYSubTotal 6 7 2 3" xfId="1181"/>
    <cellStyle name="EYSubTotal 6 7 2 4" xfId="1182"/>
    <cellStyle name="EYSubTotal 6 7 2 5" xfId="1183"/>
    <cellStyle name="EYSubTotal 6 7 2 6" xfId="1184"/>
    <cellStyle name="EYSubTotal 6 7 3" xfId="1185"/>
    <cellStyle name="EYSubTotal 6 7 3 2" xfId="1186"/>
    <cellStyle name="EYSubTotal 6 7 4" xfId="1187"/>
    <cellStyle name="EYSubTotal 6 7 5" xfId="1188"/>
    <cellStyle name="EYSubTotal 6 7 6" xfId="1189"/>
    <cellStyle name="EYSubTotal 6 7 7" xfId="1190"/>
    <cellStyle name="EYSubTotal 6 8" xfId="1191"/>
    <cellStyle name="EYSubTotal 6 8 2" xfId="1192"/>
    <cellStyle name="EYSubTotal 6 8 2 2" xfId="1193"/>
    <cellStyle name="EYSubTotal 6 8 2 3" xfId="1194"/>
    <cellStyle name="EYSubTotal 6 8 2 4" xfId="1195"/>
    <cellStyle name="EYSubTotal 6 8 2 5" xfId="1196"/>
    <cellStyle name="EYSubTotal 6 8 2 6" xfId="1197"/>
    <cellStyle name="EYSubTotal 6 8 3" xfId="1198"/>
    <cellStyle name="EYSubTotal 6 8 3 2" xfId="1199"/>
    <cellStyle name="EYSubTotal 6 8 4" xfId="1200"/>
    <cellStyle name="EYSubTotal 6 8 5" xfId="1201"/>
    <cellStyle name="EYSubTotal 6 8 6" xfId="1202"/>
    <cellStyle name="EYSubTotal 6 8 7" xfId="1203"/>
    <cellStyle name="EYSubTotal 6 9" xfId="1204"/>
    <cellStyle name="EYSubTotal 6 9 2" xfId="1205"/>
    <cellStyle name="EYSubTotal 6 9 3" xfId="1206"/>
    <cellStyle name="EYSubTotal 6 9 4" xfId="1207"/>
    <cellStyle name="EYSubTotal 6 9 5" xfId="1208"/>
    <cellStyle name="EYSubTotal 6 9 6" xfId="1209"/>
    <cellStyle name="EYSubTotal 6_Subsidy" xfId="1210"/>
    <cellStyle name="EYSubTotal 7" xfId="1211"/>
    <cellStyle name="EYSubTotal 7 2" xfId="1212"/>
    <cellStyle name="EYSubTotal 7 2 2" xfId="1213"/>
    <cellStyle name="EYSubTotal 7 2 2 2" xfId="1214"/>
    <cellStyle name="EYSubTotal 7 2 2 3" xfId="1215"/>
    <cellStyle name="EYSubTotal 7 2 2 4" xfId="1216"/>
    <cellStyle name="EYSubTotal 7 2 2 5" xfId="1217"/>
    <cellStyle name="EYSubTotal 7 2 2 6" xfId="1218"/>
    <cellStyle name="EYSubTotal 7 2 3" xfId="1219"/>
    <cellStyle name="EYSubTotal 7 2 3 2" xfId="1220"/>
    <cellStyle name="EYSubTotal 7 2 4" xfId="1221"/>
    <cellStyle name="EYSubTotal 7 2 5" xfId="1222"/>
    <cellStyle name="EYSubTotal 7 2 6" xfId="1223"/>
    <cellStyle name="EYSubTotal 7 2 7" xfId="1224"/>
    <cellStyle name="EYSubTotal 7 3" xfId="1225"/>
    <cellStyle name="EYSubTotal 7 3 2" xfId="1226"/>
    <cellStyle name="EYSubTotal 7 3 3" xfId="1227"/>
    <cellStyle name="EYSubTotal 7 3 4" xfId="1228"/>
    <cellStyle name="EYSubTotal 7 3 5" xfId="1229"/>
    <cellStyle name="EYSubTotal 7 3 6" xfId="1230"/>
    <cellStyle name="EYSubTotal 7 4" xfId="1231"/>
    <cellStyle name="EYSubTotal 7 4 2" xfId="1232"/>
    <cellStyle name="EYSubTotal 7 5" xfId="1233"/>
    <cellStyle name="EYSubTotal 7 6" xfId="1234"/>
    <cellStyle name="EYSubTotal 7 7" xfId="1235"/>
    <cellStyle name="EYSubTotal 7 8" xfId="1236"/>
    <cellStyle name="EYSubTotal 7_Subsidy" xfId="1237"/>
    <cellStyle name="EYSubTotal 8" xfId="1238"/>
    <cellStyle name="EYSubTotal 8 2" xfId="1239"/>
    <cellStyle name="EYSubTotal 8 2 2" xfId="1240"/>
    <cellStyle name="EYSubTotal 8 2 3" xfId="1241"/>
    <cellStyle name="EYSubTotal 8 2 4" xfId="1242"/>
    <cellStyle name="EYSubTotal 8 2 5" xfId="1243"/>
    <cellStyle name="EYSubTotal 8 2 6" xfId="1244"/>
    <cellStyle name="EYSubTotal 8 3" xfId="1245"/>
    <cellStyle name="EYSubTotal 8 3 2" xfId="1246"/>
    <cellStyle name="EYSubTotal 8 4" xfId="1247"/>
    <cellStyle name="EYSubTotal 8 5" xfId="1248"/>
    <cellStyle name="EYSubTotal 8 6" xfId="1249"/>
    <cellStyle name="EYSubTotal 8 7" xfId="1250"/>
    <cellStyle name="EYSubTotal 9" xfId="1251"/>
    <cellStyle name="EYSubTotal 9 2" xfId="1252"/>
    <cellStyle name="EYSubTotal 9 2 2" xfId="1253"/>
    <cellStyle name="EYSubTotal 9 2 3" xfId="1254"/>
    <cellStyle name="EYSubTotal 9 2 4" xfId="1255"/>
    <cellStyle name="EYSubTotal 9 2 5" xfId="1256"/>
    <cellStyle name="EYSubTotal 9 2 6" xfId="1257"/>
    <cellStyle name="EYSubTotal 9 3" xfId="1258"/>
    <cellStyle name="EYSubTotal 9 3 2" xfId="1259"/>
    <cellStyle name="EYSubTotal 9 4" xfId="1260"/>
    <cellStyle name="EYSubTotal 9 5" xfId="1261"/>
    <cellStyle name="EYSubTotal 9 6" xfId="1262"/>
    <cellStyle name="EYSubTotal 9 7" xfId="1263"/>
    <cellStyle name="EYSubTotal_Calculations" xfId="1264"/>
    <cellStyle name="EYTotal" xfId="1265"/>
    <cellStyle name="EYTotal 10" xfId="1266"/>
    <cellStyle name="EYTotal 10 2" xfId="1267"/>
    <cellStyle name="EYTotal 10 2 2" xfId="1268"/>
    <cellStyle name="EYTotal 10 2 3" xfId="1269"/>
    <cellStyle name="EYTotal 10 2 4" xfId="1270"/>
    <cellStyle name="EYTotal 10 2 5" xfId="1271"/>
    <cellStyle name="EYTotal 10 3" xfId="1272"/>
    <cellStyle name="EYTotal 10 3 2" xfId="1273"/>
    <cellStyle name="EYTotal 10 4" xfId="1274"/>
    <cellStyle name="EYTotal 10 5" xfId="1275"/>
    <cellStyle name="EYTotal 10 6" xfId="1276"/>
    <cellStyle name="EYTotal 11" xfId="1277"/>
    <cellStyle name="EYTotal 11 2" xfId="1278"/>
    <cellStyle name="EYTotal 11 2 2" xfId="1279"/>
    <cellStyle name="EYTotal 11 2 3" xfId="1280"/>
    <cellStyle name="EYTotal 11 2 4" xfId="1281"/>
    <cellStyle name="EYTotal 11 2 5" xfId="1282"/>
    <cellStyle name="EYTotal 11 3" xfId="1283"/>
    <cellStyle name="EYTotal 11 3 2" xfId="1284"/>
    <cellStyle name="EYTotal 11 4" xfId="1285"/>
    <cellStyle name="EYTotal 11 5" xfId="1286"/>
    <cellStyle name="EYTotal 11 6" xfId="1287"/>
    <cellStyle name="EYTotal 12" xfId="1288"/>
    <cellStyle name="EYTotal 12 2" xfId="1289"/>
    <cellStyle name="EYTotal 12 2 2" xfId="1290"/>
    <cellStyle name="EYTotal 12 2 3" xfId="1291"/>
    <cellStyle name="EYTotal 12 2 4" xfId="1292"/>
    <cellStyle name="EYTotal 12 2 5" xfId="1293"/>
    <cellStyle name="EYTotal 12 3" xfId="1294"/>
    <cellStyle name="EYTotal 12 3 2" xfId="1295"/>
    <cellStyle name="EYTotal 12 4" xfId="1296"/>
    <cellStyle name="EYTotal 12 5" xfId="1297"/>
    <cellStyle name="EYTotal 12 6" xfId="1298"/>
    <cellStyle name="EYTotal 13" xfId="1299"/>
    <cellStyle name="EYTotal 13 2" xfId="1300"/>
    <cellStyle name="EYTotal 13 2 2" xfId="1301"/>
    <cellStyle name="EYTotal 13 2 3" xfId="1302"/>
    <cellStyle name="EYTotal 13 2 4" xfId="1303"/>
    <cellStyle name="EYTotal 13 2 5" xfId="1304"/>
    <cellStyle name="EYTotal 13 3" xfId="1305"/>
    <cellStyle name="EYTotal 13 3 2" xfId="1306"/>
    <cellStyle name="EYTotal 13 4" xfId="1307"/>
    <cellStyle name="EYTotal 13 5" xfId="1308"/>
    <cellStyle name="EYTotal 13 6" xfId="1309"/>
    <cellStyle name="EYTotal 14" xfId="1310"/>
    <cellStyle name="EYTotal 14 2" xfId="1311"/>
    <cellStyle name="EYTotal 14 3" xfId="1312"/>
    <cellStyle name="EYTotal 14 4" xfId="1313"/>
    <cellStyle name="EYTotal 14 5" xfId="1314"/>
    <cellStyle name="EYTotal 15" xfId="1315"/>
    <cellStyle name="EYTotal 15 2" xfId="1316"/>
    <cellStyle name="EYTotal 16" xfId="1317"/>
    <cellStyle name="EYTotal 17" xfId="1318"/>
    <cellStyle name="EYTotal 18" xfId="1319"/>
    <cellStyle name="EYTotal 2" xfId="1320"/>
    <cellStyle name="EYTotal 2 10" xfId="1321"/>
    <cellStyle name="EYTotal 2 10 2" xfId="1322"/>
    <cellStyle name="EYTotal 2 10 2 2" xfId="1323"/>
    <cellStyle name="EYTotal 2 10 2 3" xfId="1324"/>
    <cellStyle name="EYTotal 2 10 2 4" xfId="1325"/>
    <cellStyle name="EYTotal 2 10 2 5" xfId="1326"/>
    <cellStyle name="EYTotal 2 10 3" xfId="1327"/>
    <cellStyle name="EYTotal 2 10 3 2" xfId="1328"/>
    <cellStyle name="EYTotal 2 10 4" xfId="1329"/>
    <cellStyle name="EYTotal 2 10 5" xfId="1330"/>
    <cellStyle name="EYTotal 2 10 6" xfId="1331"/>
    <cellStyle name="EYTotal 2 11" xfId="1332"/>
    <cellStyle name="EYTotal 2 11 2" xfId="1333"/>
    <cellStyle name="EYTotal 2 11 2 2" xfId="1334"/>
    <cellStyle name="EYTotal 2 11 2 3" xfId="1335"/>
    <cellStyle name="EYTotal 2 11 2 4" xfId="1336"/>
    <cellStyle name="EYTotal 2 11 2 5" xfId="1337"/>
    <cellStyle name="EYTotal 2 11 3" xfId="1338"/>
    <cellStyle name="EYTotal 2 11 3 2" xfId="1339"/>
    <cellStyle name="EYTotal 2 11 4" xfId="1340"/>
    <cellStyle name="EYTotal 2 11 5" xfId="1341"/>
    <cellStyle name="EYTotal 2 11 6" xfId="1342"/>
    <cellStyle name="EYTotal 2 12" xfId="1343"/>
    <cellStyle name="EYTotal 2 12 2" xfId="1344"/>
    <cellStyle name="EYTotal 2 12 2 2" xfId="1345"/>
    <cellStyle name="EYTotal 2 12 2 3" xfId="1346"/>
    <cellStyle name="EYTotal 2 12 2 4" xfId="1347"/>
    <cellStyle name="EYTotal 2 12 2 5" xfId="1348"/>
    <cellStyle name="EYTotal 2 12 3" xfId="1349"/>
    <cellStyle name="EYTotal 2 12 3 2" xfId="1350"/>
    <cellStyle name="EYTotal 2 12 4" xfId="1351"/>
    <cellStyle name="EYTotal 2 12 5" xfId="1352"/>
    <cellStyle name="EYTotal 2 12 6" xfId="1353"/>
    <cellStyle name="EYTotal 2 13" xfId="1354"/>
    <cellStyle name="EYTotal 2 13 2" xfId="1355"/>
    <cellStyle name="EYTotal 2 13 3" xfId="1356"/>
    <cellStyle name="EYTotal 2 13 4" xfId="1357"/>
    <cellStyle name="EYTotal 2 13 5" xfId="1358"/>
    <cellStyle name="EYTotal 2 14" xfId="1359"/>
    <cellStyle name="EYTotal 2 14 2" xfId="1360"/>
    <cellStyle name="EYTotal 2 15" xfId="1361"/>
    <cellStyle name="EYTotal 2 16" xfId="1362"/>
    <cellStyle name="EYTotal 2 17" xfId="1363"/>
    <cellStyle name="EYTotal 2 2" xfId="1364"/>
    <cellStyle name="EYTotal 2 2 10" xfId="1365"/>
    <cellStyle name="EYTotal 2 2 10 2" xfId="1366"/>
    <cellStyle name="EYTotal 2 2 11" xfId="1367"/>
    <cellStyle name="EYTotal 2 2 12" xfId="1368"/>
    <cellStyle name="EYTotal 2 2 13" xfId="1369"/>
    <cellStyle name="EYTotal 2 2 2" xfId="1370"/>
    <cellStyle name="EYTotal 2 2 2 2" xfId="1371"/>
    <cellStyle name="EYTotal 2 2 2 2 2" xfId="1372"/>
    <cellStyle name="EYTotal 2 2 2 2 2 2" xfId="1373"/>
    <cellStyle name="EYTotal 2 2 2 2 2 3" xfId="1374"/>
    <cellStyle name="EYTotal 2 2 2 2 2 4" xfId="1375"/>
    <cellStyle name="EYTotal 2 2 2 2 2 5" xfId="1376"/>
    <cellStyle name="EYTotal 2 2 2 2 3" xfId="1377"/>
    <cellStyle name="EYTotal 2 2 2 2 3 2" xfId="1378"/>
    <cellStyle name="EYTotal 2 2 2 2 4" xfId="1379"/>
    <cellStyle name="EYTotal 2 2 2 2 5" xfId="1380"/>
    <cellStyle name="EYTotal 2 2 2 2 6" xfId="1381"/>
    <cellStyle name="EYTotal 2 2 2 3" xfId="1382"/>
    <cellStyle name="EYTotal 2 2 2 3 2" xfId="1383"/>
    <cellStyle name="EYTotal 2 2 2 3 3" xfId="1384"/>
    <cellStyle name="EYTotal 2 2 2 3 4" xfId="1385"/>
    <cellStyle name="EYTotal 2 2 2 3 5" xfId="1386"/>
    <cellStyle name="EYTotal 2 2 2 4" xfId="1387"/>
    <cellStyle name="EYTotal 2 2 2 4 2" xfId="1388"/>
    <cellStyle name="EYTotal 2 2 2 5" xfId="1389"/>
    <cellStyle name="EYTotal 2 2 2 6" xfId="1390"/>
    <cellStyle name="EYTotal 2 2 2 7" xfId="1391"/>
    <cellStyle name="EYTotal 2 2 2_Subsidy" xfId="1392"/>
    <cellStyle name="EYTotal 2 2 3" xfId="1393"/>
    <cellStyle name="EYTotal 2 2 3 2" xfId="1394"/>
    <cellStyle name="EYTotal 2 2 3 2 2" xfId="1395"/>
    <cellStyle name="EYTotal 2 2 3 2 3" xfId="1396"/>
    <cellStyle name="EYTotal 2 2 3 2 4" xfId="1397"/>
    <cellStyle name="EYTotal 2 2 3 2 5" xfId="1398"/>
    <cellStyle name="EYTotal 2 2 3 3" xfId="1399"/>
    <cellStyle name="EYTotal 2 2 3 3 2" xfId="1400"/>
    <cellStyle name="EYTotal 2 2 3 4" xfId="1401"/>
    <cellStyle name="EYTotal 2 2 3 5" xfId="1402"/>
    <cellStyle name="EYTotal 2 2 3 6" xfId="1403"/>
    <cellStyle name="EYTotal 2 2 4" xfId="1404"/>
    <cellStyle name="EYTotal 2 2 4 2" xfId="1405"/>
    <cellStyle name="EYTotal 2 2 4 2 2" xfId="1406"/>
    <cellStyle name="EYTotal 2 2 4 2 3" xfId="1407"/>
    <cellStyle name="EYTotal 2 2 4 2 4" xfId="1408"/>
    <cellStyle name="EYTotal 2 2 4 2 5" xfId="1409"/>
    <cellStyle name="EYTotal 2 2 4 3" xfId="1410"/>
    <cellStyle name="EYTotal 2 2 4 3 2" xfId="1411"/>
    <cellStyle name="EYTotal 2 2 4 4" xfId="1412"/>
    <cellStyle name="EYTotal 2 2 4 5" xfId="1413"/>
    <cellStyle name="EYTotal 2 2 4 6" xfId="1414"/>
    <cellStyle name="EYTotal 2 2 5" xfId="1415"/>
    <cellStyle name="EYTotal 2 2 5 2" xfId="1416"/>
    <cellStyle name="EYTotal 2 2 5 2 2" xfId="1417"/>
    <cellStyle name="EYTotal 2 2 5 2 3" xfId="1418"/>
    <cellStyle name="EYTotal 2 2 5 2 4" xfId="1419"/>
    <cellStyle name="EYTotal 2 2 5 2 5" xfId="1420"/>
    <cellStyle name="EYTotal 2 2 5 3" xfId="1421"/>
    <cellStyle name="EYTotal 2 2 5 3 2" xfId="1422"/>
    <cellStyle name="EYTotal 2 2 5 4" xfId="1423"/>
    <cellStyle name="EYTotal 2 2 5 5" xfId="1424"/>
    <cellStyle name="EYTotal 2 2 5 6" xfId="1425"/>
    <cellStyle name="EYTotal 2 2 6" xfId="1426"/>
    <cellStyle name="EYTotal 2 2 6 2" xfId="1427"/>
    <cellStyle name="EYTotal 2 2 6 2 2" xfId="1428"/>
    <cellStyle name="EYTotal 2 2 6 2 3" xfId="1429"/>
    <cellStyle name="EYTotal 2 2 6 2 4" xfId="1430"/>
    <cellStyle name="EYTotal 2 2 6 2 5" xfId="1431"/>
    <cellStyle name="EYTotal 2 2 6 3" xfId="1432"/>
    <cellStyle name="EYTotal 2 2 6 3 2" xfId="1433"/>
    <cellStyle name="EYTotal 2 2 6 4" xfId="1434"/>
    <cellStyle name="EYTotal 2 2 6 5" xfId="1435"/>
    <cellStyle name="EYTotal 2 2 6 6" xfId="1436"/>
    <cellStyle name="EYTotal 2 2 7" xfId="1437"/>
    <cellStyle name="EYTotal 2 2 7 2" xfId="1438"/>
    <cellStyle name="EYTotal 2 2 7 2 2" xfId="1439"/>
    <cellStyle name="EYTotal 2 2 7 2 3" xfId="1440"/>
    <cellStyle name="EYTotal 2 2 7 2 4" xfId="1441"/>
    <cellStyle name="EYTotal 2 2 7 2 5" xfId="1442"/>
    <cellStyle name="EYTotal 2 2 7 3" xfId="1443"/>
    <cellStyle name="EYTotal 2 2 7 3 2" xfId="1444"/>
    <cellStyle name="EYTotal 2 2 7 4" xfId="1445"/>
    <cellStyle name="EYTotal 2 2 7 5" xfId="1446"/>
    <cellStyle name="EYTotal 2 2 7 6" xfId="1447"/>
    <cellStyle name="EYTotal 2 2 8" xfId="1448"/>
    <cellStyle name="EYTotal 2 2 8 2" xfId="1449"/>
    <cellStyle name="EYTotal 2 2 8 2 2" xfId="1450"/>
    <cellStyle name="EYTotal 2 2 8 2 3" xfId="1451"/>
    <cellStyle name="EYTotal 2 2 8 2 4" xfId="1452"/>
    <cellStyle name="EYTotal 2 2 8 2 5" xfId="1453"/>
    <cellStyle name="EYTotal 2 2 8 3" xfId="1454"/>
    <cellStyle name="EYTotal 2 2 8 3 2" xfId="1455"/>
    <cellStyle name="EYTotal 2 2 8 4" xfId="1456"/>
    <cellStyle name="EYTotal 2 2 8 5" xfId="1457"/>
    <cellStyle name="EYTotal 2 2 8 6" xfId="1458"/>
    <cellStyle name="EYTotal 2 2 9" xfId="1459"/>
    <cellStyle name="EYTotal 2 2 9 2" xfId="1460"/>
    <cellStyle name="EYTotal 2 2 9 3" xfId="1461"/>
    <cellStyle name="EYTotal 2 2 9 4" xfId="1462"/>
    <cellStyle name="EYTotal 2 2 9 5" xfId="1463"/>
    <cellStyle name="EYTotal 2 2_Subsidy" xfId="1464"/>
    <cellStyle name="EYTotal 2 3" xfId="1465"/>
    <cellStyle name="EYTotal 2 3 10" xfId="1466"/>
    <cellStyle name="EYTotal 2 3 10 2" xfId="1467"/>
    <cellStyle name="EYTotal 2 3 11" xfId="1468"/>
    <cellStyle name="EYTotal 2 3 12" xfId="1469"/>
    <cellStyle name="EYTotal 2 3 13" xfId="1470"/>
    <cellStyle name="EYTotal 2 3 2" xfId="1471"/>
    <cellStyle name="EYTotal 2 3 2 2" xfId="1472"/>
    <cellStyle name="EYTotal 2 3 2 2 2" xfId="1473"/>
    <cellStyle name="EYTotal 2 3 2 2 2 2" xfId="1474"/>
    <cellStyle name="EYTotal 2 3 2 2 2 3" xfId="1475"/>
    <cellStyle name="EYTotal 2 3 2 2 2 4" xfId="1476"/>
    <cellStyle name="EYTotal 2 3 2 2 2 5" xfId="1477"/>
    <cellStyle name="EYTotal 2 3 2 2 3" xfId="1478"/>
    <cellStyle name="EYTotal 2 3 2 2 3 2" xfId="1479"/>
    <cellStyle name="EYTotal 2 3 2 2 4" xfId="1480"/>
    <cellStyle name="EYTotal 2 3 2 2 5" xfId="1481"/>
    <cellStyle name="EYTotal 2 3 2 2 6" xfId="1482"/>
    <cellStyle name="EYTotal 2 3 2 3" xfId="1483"/>
    <cellStyle name="EYTotal 2 3 2 3 2" xfId="1484"/>
    <cellStyle name="EYTotal 2 3 2 3 3" xfId="1485"/>
    <cellStyle name="EYTotal 2 3 2 3 4" xfId="1486"/>
    <cellStyle name="EYTotal 2 3 2 3 5" xfId="1487"/>
    <cellStyle name="EYTotal 2 3 2 4" xfId="1488"/>
    <cellStyle name="EYTotal 2 3 2 4 2" xfId="1489"/>
    <cellStyle name="EYTotal 2 3 2 5" xfId="1490"/>
    <cellStyle name="EYTotal 2 3 2 6" xfId="1491"/>
    <cellStyle name="EYTotal 2 3 2 7" xfId="1492"/>
    <cellStyle name="EYTotal 2 3 2_Subsidy" xfId="1493"/>
    <cellStyle name="EYTotal 2 3 3" xfId="1494"/>
    <cellStyle name="EYTotal 2 3 3 2" xfId="1495"/>
    <cellStyle name="EYTotal 2 3 3 2 2" xfId="1496"/>
    <cellStyle name="EYTotal 2 3 3 2 3" xfId="1497"/>
    <cellStyle name="EYTotal 2 3 3 2 4" xfId="1498"/>
    <cellStyle name="EYTotal 2 3 3 2 5" xfId="1499"/>
    <cellStyle name="EYTotal 2 3 3 3" xfId="1500"/>
    <cellStyle name="EYTotal 2 3 3 3 2" xfId="1501"/>
    <cellStyle name="EYTotal 2 3 3 4" xfId="1502"/>
    <cellStyle name="EYTotal 2 3 3 5" xfId="1503"/>
    <cellStyle name="EYTotal 2 3 3 6" xfId="1504"/>
    <cellStyle name="EYTotal 2 3 4" xfId="1505"/>
    <cellStyle name="EYTotal 2 3 4 2" xfId="1506"/>
    <cellStyle name="EYTotal 2 3 4 2 2" xfId="1507"/>
    <cellStyle name="EYTotal 2 3 4 2 3" xfId="1508"/>
    <cellStyle name="EYTotal 2 3 4 2 4" xfId="1509"/>
    <cellStyle name="EYTotal 2 3 4 2 5" xfId="1510"/>
    <cellStyle name="EYTotal 2 3 4 3" xfId="1511"/>
    <cellStyle name="EYTotal 2 3 4 3 2" xfId="1512"/>
    <cellStyle name="EYTotal 2 3 4 4" xfId="1513"/>
    <cellStyle name="EYTotal 2 3 4 5" xfId="1514"/>
    <cellStyle name="EYTotal 2 3 4 6" xfId="1515"/>
    <cellStyle name="EYTotal 2 3 5" xfId="1516"/>
    <cellStyle name="EYTotal 2 3 5 2" xfId="1517"/>
    <cellStyle name="EYTotal 2 3 5 2 2" xfId="1518"/>
    <cellStyle name="EYTotal 2 3 5 2 3" xfId="1519"/>
    <cellStyle name="EYTotal 2 3 5 2 4" xfId="1520"/>
    <cellStyle name="EYTotal 2 3 5 2 5" xfId="1521"/>
    <cellStyle name="EYTotal 2 3 5 3" xfId="1522"/>
    <cellStyle name="EYTotal 2 3 5 3 2" xfId="1523"/>
    <cellStyle name="EYTotal 2 3 5 4" xfId="1524"/>
    <cellStyle name="EYTotal 2 3 5 5" xfId="1525"/>
    <cellStyle name="EYTotal 2 3 5 6" xfId="1526"/>
    <cellStyle name="EYTotal 2 3 6" xfId="1527"/>
    <cellStyle name="EYTotal 2 3 6 2" xfId="1528"/>
    <cellStyle name="EYTotal 2 3 6 2 2" xfId="1529"/>
    <cellStyle name="EYTotal 2 3 6 2 3" xfId="1530"/>
    <cellStyle name="EYTotal 2 3 6 2 4" xfId="1531"/>
    <cellStyle name="EYTotal 2 3 6 2 5" xfId="1532"/>
    <cellStyle name="EYTotal 2 3 6 3" xfId="1533"/>
    <cellStyle name="EYTotal 2 3 6 3 2" xfId="1534"/>
    <cellStyle name="EYTotal 2 3 6 4" xfId="1535"/>
    <cellStyle name="EYTotal 2 3 6 5" xfId="1536"/>
    <cellStyle name="EYTotal 2 3 6 6" xfId="1537"/>
    <cellStyle name="EYTotal 2 3 7" xfId="1538"/>
    <cellStyle name="EYTotal 2 3 7 2" xfId="1539"/>
    <cellStyle name="EYTotal 2 3 7 2 2" xfId="1540"/>
    <cellStyle name="EYTotal 2 3 7 2 3" xfId="1541"/>
    <cellStyle name="EYTotal 2 3 7 2 4" xfId="1542"/>
    <cellStyle name="EYTotal 2 3 7 2 5" xfId="1543"/>
    <cellStyle name="EYTotal 2 3 7 3" xfId="1544"/>
    <cellStyle name="EYTotal 2 3 7 3 2" xfId="1545"/>
    <cellStyle name="EYTotal 2 3 7 4" xfId="1546"/>
    <cellStyle name="EYTotal 2 3 7 5" xfId="1547"/>
    <cellStyle name="EYTotal 2 3 7 6" xfId="1548"/>
    <cellStyle name="EYTotal 2 3 8" xfId="1549"/>
    <cellStyle name="EYTotal 2 3 8 2" xfId="1550"/>
    <cellStyle name="EYTotal 2 3 8 2 2" xfId="1551"/>
    <cellStyle name="EYTotal 2 3 8 2 3" xfId="1552"/>
    <cellStyle name="EYTotal 2 3 8 2 4" xfId="1553"/>
    <cellStyle name="EYTotal 2 3 8 2 5" xfId="1554"/>
    <cellStyle name="EYTotal 2 3 8 3" xfId="1555"/>
    <cellStyle name="EYTotal 2 3 8 3 2" xfId="1556"/>
    <cellStyle name="EYTotal 2 3 8 4" xfId="1557"/>
    <cellStyle name="EYTotal 2 3 8 5" xfId="1558"/>
    <cellStyle name="EYTotal 2 3 8 6" xfId="1559"/>
    <cellStyle name="EYTotal 2 3 9" xfId="1560"/>
    <cellStyle name="EYTotal 2 3 9 2" xfId="1561"/>
    <cellStyle name="EYTotal 2 3 9 3" xfId="1562"/>
    <cellStyle name="EYTotal 2 3 9 4" xfId="1563"/>
    <cellStyle name="EYTotal 2 3 9 5" xfId="1564"/>
    <cellStyle name="EYTotal 2 3_Subsidy" xfId="1565"/>
    <cellStyle name="EYTotal 2 4" xfId="1566"/>
    <cellStyle name="EYTotal 2 4 10" xfId="1567"/>
    <cellStyle name="EYTotal 2 4 10 2" xfId="1568"/>
    <cellStyle name="EYTotal 2 4 11" xfId="1569"/>
    <cellStyle name="EYTotal 2 4 12" xfId="1570"/>
    <cellStyle name="EYTotal 2 4 13" xfId="1571"/>
    <cellStyle name="EYTotal 2 4 2" xfId="1572"/>
    <cellStyle name="EYTotal 2 4 2 2" xfId="1573"/>
    <cellStyle name="EYTotal 2 4 2 2 2" xfId="1574"/>
    <cellStyle name="EYTotal 2 4 2 2 2 2" xfId="1575"/>
    <cellStyle name="EYTotal 2 4 2 2 2 3" xfId="1576"/>
    <cellStyle name="EYTotal 2 4 2 2 2 4" xfId="1577"/>
    <cellStyle name="EYTotal 2 4 2 2 2 5" xfId="1578"/>
    <cellStyle name="EYTotal 2 4 2 2 3" xfId="1579"/>
    <cellStyle name="EYTotal 2 4 2 2 3 2" xfId="1580"/>
    <cellStyle name="EYTotal 2 4 2 2 4" xfId="1581"/>
    <cellStyle name="EYTotal 2 4 2 2 5" xfId="1582"/>
    <cellStyle name="EYTotal 2 4 2 2 6" xfId="1583"/>
    <cellStyle name="EYTotal 2 4 2 3" xfId="1584"/>
    <cellStyle name="EYTotal 2 4 2 3 2" xfId="1585"/>
    <cellStyle name="EYTotal 2 4 2 3 3" xfId="1586"/>
    <cellStyle name="EYTotal 2 4 2 3 4" xfId="1587"/>
    <cellStyle name="EYTotal 2 4 2 3 5" xfId="1588"/>
    <cellStyle name="EYTotal 2 4 2 4" xfId="1589"/>
    <cellStyle name="EYTotal 2 4 2 4 2" xfId="1590"/>
    <cellStyle name="EYTotal 2 4 2 5" xfId="1591"/>
    <cellStyle name="EYTotal 2 4 2 6" xfId="1592"/>
    <cellStyle name="EYTotal 2 4 2 7" xfId="1593"/>
    <cellStyle name="EYTotal 2 4 2_Subsidy" xfId="1594"/>
    <cellStyle name="EYTotal 2 4 3" xfId="1595"/>
    <cellStyle name="EYTotal 2 4 3 2" xfId="1596"/>
    <cellStyle name="EYTotal 2 4 3 2 2" xfId="1597"/>
    <cellStyle name="EYTotal 2 4 3 2 3" xfId="1598"/>
    <cellStyle name="EYTotal 2 4 3 2 4" xfId="1599"/>
    <cellStyle name="EYTotal 2 4 3 2 5" xfId="1600"/>
    <cellStyle name="EYTotal 2 4 3 3" xfId="1601"/>
    <cellStyle name="EYTotal 2 4 3 3 2" xfId="1602"/>
    <cellStyle name="EYTotal 2 4 3 4" xfId="1603"/>
    <cellStyle name="EYTotal 2 4 3 5" xfId="1604"/>
    <cellStyle name="EYTotal 2 4 3 6" xfId="1605"/>
    <cellStyle name="EYTotal 2 4 4" xfId="1606"/>
    <cellStyle name="EYTotal 2 4 4 2" xfId="1607"/>
    <cellStyle name="EYTotal 2 4 4 2 2" xfId="1608"/>
    <cellStyle name="EYTotal 2 4 4 2 3" xfId="1609"/>
    <cellStyle name="EYTotal 2 4 4 2 4" xfId="1610"/>
    <cellStyle name="EYTotal 2 4 4 2 5" xfId="1611"/>
    <cellStyle name="EYTotal 2 4 4 3" xfId="1612"/>
    <cellStyle name="EYTotal 2 4 4 3 2" xfId="1613"/>
    <cellStyle name="EYTotal 2 4 4 4" xfId="1614"/>
    <cellStyle name="EYTotal 2 4 4 5" xfId="1615"/>
    <cellStyle name="EYTotal 2 4 4 6" xfId="1616"/>
    <cellStyle name="EYTotal 2 4 5" xfId="1617"/>
    <cellStyle name="EYTotal 2 4 5 2" xfId="1618"/>
    <cellStyle name="EYTotal 2 4 5 2 2" xfId="1619"/>
    <cellStyle name="EYTotal 2 4 5 2 3" xfId="1620"/>
    <cellStyle name="EYTotal 2 4 5 2 4" xfId="1621"/>
    <cellStyle name="EYTotal 2 4 5 2 5" xfId="1622"/>
    <cellStyle name="EYTotal 2 4 5 3" xfId="1623"/>
    <cellStyle name="EYTotal 2 4 5 3 2" xfId="1624"/>
    <cellStyle name="EYTotal 2 4 5 4" xfId="1625"/>
    <cellStyle name="EYTotal 2 4 5 5" xfId="1626"/>
    <cellStyle name="EYTotal 2 4 5 6" xfId="1627"/>
    <cellStyle name="EYTotal 2 4 6" xfId="1628"/>
    <cellStyle name="EYTotal 2 4 6 2" xfId="1629"/>
    <cellStyle name="EYTotal 2 4 6 2 2" xfId="1630"/>
    <cellStyle name="EYTotal 2 4 6 2 3" xfId="1631"/>
    <cellStyle name="EYTotal 2 4 6 2 4" xfId="1632"/>
    <cellStyle name="EYTotal 2 4 6 2 5" xfId="1633"/>
    <cellStyle name="EYTotal 2 4 6 3" xfId="1634"/>
    <cellStyle name="EYTotal 2 4 6 3 2" xfId="1635"/>
    <cellStyle name="EYTotal 2 4 6 4" xfId="1636"/>
    <cellStyle name="EYTotal 2 4 6 5" xfId="1637"/>
    <cellStyle name="EYTotal 2 4 6 6" xfId="1638"/>
    <cellStyle name="EYTotal 2 4 7" xfId="1639"/>
    <cellStyle name="EYTotal 2 4 7 2" xfId="1640"/>
    <cellStyle name="EYTotal 2 4 7 2 2" xfId="1641"/>
    <cellStyle name="EYTotal 2 4 7 2 3" xfId="1642"/>
    <cellStyle name="EYTotal 2 4 7 2 4" xfId="1643"/>
    <cellStyle name="EYTotal 2 4 7 2 5" xfId="1644"/>
    <cellStyle name="EYTotal 2 4 7 3" xfId="1645"/>
    <cellStyle name="EYTotal 2 4 7 3 2" xfId="1646"/>
    <cellStyle name="EYTotal 2 4 7 4" xfId="1647"/>
    <cellStyle name="EYTotal 2 4 7 5" xfId="1648"/>
    <cellStyle name="EYTotal 2 4 7 6" xfId="1649"/>
    <cellStyle name="EYTotal 2 4 8" xfId="1650"/>
    <cellStyle name="EYTotal 2 4 8 2" xfId="1651"/>
    <cellStyle name="EYTotal 2 4 8 2 2" xfId="1652"/>
    <cellStyle name="EYTotal 2 4 8 2 3" xfId="1653"/>
    <cellStyle name="EYTotal 2 4 8 2 4" xfId="1654"/>
    <cellStyle name="EYTotal 2 4 8 2 5" xfId="1655"/>
    <cellStyle name="EYTotal 2 4 8 3" xfId="1656"/>
    <cellStyle name="EYTotal 2 4 8 3 2" xfId="1657"/>
    <cellStyle name="EYTotal 2 4 8 4" xfId="1658"/>
    <cellStyle name="EYTotal 2 4 8 5" xfId="1659"/>
    <cellStyle name="EYTotal 2 4 8 6" xfId="1660"/>
    <cellStyle name="EYTotal 2 4 9" xfId="1661"/>
    <cellStyle name="EYTotal 2 4 9 2" xfId="1662"/>
    <cellStyle name="EYTotal 2 4 9 3" xfId="1663"/>
    <cellStyle name="EYTotal 2 4 9 4" xfId="1664"/>
    <cellStyle name="EYTotal 2 4 9 5" xfId="1665"/>
    <cellStyle name="EYTotal 2 4_Subsidy" xfId="1666"/>
    <cellStyle name="EYTotal 2 5" xfId="1667"/>
    <cellStyle name="EYTotal 2 5 10" xfId="1668"/>
    <cellStyle name="EYTotal 2 5 10 2" xfId="1669"/>
    <cellStyle name="EYTotal 2 5 11" xfId="1670"/>
    <cellStyle name="EYTotal 2 5 12" xfId="1671"/>
    <cellStyle name="EYTotal 2 5 13" xfId="1672"/>
    <cellStyle name="EYTotal 2 5 2" xfId="1673"/>
    <cellStyle name="EYTotal 2 5 2 2" xfId="1674"/>
    <cellStyle name="EYTotal 2 5 2 2 2" xfId="1675"/>
    <cellStyle name="EYTotal 2 5 2 2 2 2" xfId="1676"/>
    <cellStyle name="EYTotal 2 5 2 2 2 3" xfId="1677"/>
    <cellStyle name="EYTotal 2 5 2 2 2 4" xfId="1678"/>
    <cellStyle name="EYTotal 2 5 2 2 2 5" xfId="1679"/>
    <cellStyle name="EYTotal 2 5 2 2 3" xfId="1680"/>
    <cellStyle name="EYTotal 2 5 2 2 3 2" xfId="1681"/>
    <cellStyle name="EYTotal 2 5 2 2 4" xfId="1682"/>
    <cellStyle name="EYTotal 2 5 2 2 5" xfId="1683"/>
    <cellStyle name="EYTotal 2 5 2 2 6" xfId="1684"/>
    <cellStyle name="EYTotal 2 5 2 3" xfId="1685"/>
    <cellStyle name="EYTotal 2 5 2 3 2" xfId="1686"/>
    <cellStyle name="EYTotal 2 5 2 3 3" xfId="1687"/>
    <cellStyle name="EYTotal 2 5 2 3 4" xfId="1688"/>
    <cellStyle name="EYTotal 2 5 2 3 5" xfId="1689"/>
    <cellStyle name="EYTotal 2 5 2 4" xfId="1690"/>
    <cellStyle name="EYTotal 2 5 2 4 2" xfId="1691"/>
    <cellStyle name="EYTotal 2 5 2 5" xfId="1692"/>
    <cellStyle name="EYTotal 2 5 2 6" xfId="1693"/>
    <cellStyle name="EYTotal 2 5 2 7" xfId="1694"/>
    <cellStyle name="EYTotal 2 5 2_Subsidy" xfId="1695"/>
    <cellStyle name="EYTotal 2 5 3" xfId="1696"/>
    <cellStyle name="EYTotal 2 5 3 2" xfId="1697"/>
    <cellStyle name="EYTotal 2 5 3 2 2" xfId="1698"/>
    <cellStyle name="EYTotal 2 5 3 2 3" xfId="1699"/>
    <cellStyle name="EYTotal 2 5 3 2 4" xfId="1700"/>
    <cellStyle name="EYTotal 2 5 3 2 5" xfId="1701"/>
    <cellStyle name="EYTotal 2 5 3 3" xfId="1702"/>
    <cellStyle name="EYTotal 2 5 3 3 2" xfId="1703"/>
    <cellStyle name="EYTotal 2 5 3 4" xfId="1704"/>
    <cellStyle name="EYTotal 2 5 3 5" xfId="1705"/>
    <cellStyle name="EYTotal 2 5 3 6" xfId="1706"/>
    <cellStyle name="EYTotal 2 5 4" xfId="1707"/>
    <cellStyle name="EYTotal 2 5 4 2" xfId="1708"/>
    <cellStyle name="EYTotal 2 5 4 2 2" xfId="1709"/>
    <cellStyle name="EYTotal 2 5 4 2 3" xfId="1710"/>
    <cellStyle name="EYTotal 2 5 4 2 4" xfId="1711"/>
    <cellStyle name="EYTotal 2 5 4 2 5" xfId="1712"/>
    <cellStyle name="EYTotal 2 5 4 3" xfId="1713"/>
    <cellStyle name="EYTotal 2 5 4 3 2" xfId="1714"/>
    <cellStyle name="EYTotal 2 5 4 4" xfId="1715"/>
    <cellStyle name="EYTotal 2 5 4 5" xfId="1716"/>
    <cellStyle name="EYTotal 2 5 4 6" xfId="1717"/>
    <cellStyle name="EYTotal 2 5 5" xfId="1718"/>
    <cellStyle name="EYTotal 2 5 5 2" xfId="1719"/>
    <cellStyle name="EYTotal 2 5 5 2 2" xfId="1720"/>
    <cellStyle name="EYTotal 2 5 5 2 3" xfId="1721"/>
    <cellStyle name="EYTotal 2 5 5 2 4" xfId="1722"/>
    <cellStyle name="EYTotal 2 5 5 2 5" xfId="1723"/>
    <cellStyle name="EYTotal 2 5 5 3" xfId="1724"/>
    <cellStyle name="EYTotal 2 5 5 3 2" xfId="1725"/>
    <cellStyle name="EYTotal 2 5 5 4" xfId="1726"/>
    <cellStyle name="EYTotal 2 5 5 5" xfId="1727"/>
    <cellStyle name="EYTotal 2 5 5 6" xfId="1728"/>
    <cellStyle name="EYTotal 2 5 6" xfId="1729"/>
    <cellStyle name="EYTotal 2 5 6 2" xfId="1730"/>
    <cellStyle name="EYTotal 2 5 6 2 2" xfId="1731"/>
    <cellStyle name="EYTotal 2 5 6 2 3" xfId="1732"/>
    <cellStyle name="EYTotal 2 5 6 2 4" xfId="1733"/>
    <cellStyle name="EYTotal 2 5 6 2 5" xfId="1734"/>
    <cellStyle name="EYTotal 2 5 6 3" xfId="1735"/>
    <cellStyle name="EYTotal 2 5 6 3 2" xfId="1736"/>
    <cellStyle name="EYTotal 2 5 6 4" xfId="1737"/>
    <cellStyle name="EYTotal 2 5 6 5" xfId="1738"/>
    <cellStyle name="EYTotal 2 5 6 6" xfId="1739"/>
    <cellStyle name="EYTotal 2 5 7" xfId="1740"/>
    <cellStyle name="EYTotal 2 5 7 2" xfId="1741"/>
    <cellStyle name="EYTotal 2 5 7 2 2" xfId="1742"/>
    <cellStyle name="EYTotal 2 5 7 2 3" xfId="1743"/>
    <cellStyle name="EYTotal 2 5 7 2 4" xfId="1744"/>
    <cellStyle name="EYTotal 2 5 7 2 5" xfId="1745"/>
    <cellStyle name="EYTotal 2 5 7 3" xfId="1746"/>
    <cellStyle name="EYTotal 2 5 7 3 2" xfId="1747"/>
    <cellStyle name="EYTotal 2 5 7 4" xfId="1748"/>
    <cellStyle name="EYTotal 2 5 7 5" xfId="1749"/>
    <cellStyle name="EYTotal 2 5 7 6" xfId="1750"/>
    <cellStyle name="EYTotal 2 5 8" xfId="1751"/>
    <cellStyle name="EYTotal 2 5 8 2" xfId="1752"/>
    <cellStyle name="EYTotal 2 5 8 2 2" xfId="1753"/>
    <cellStyle name="EYTotal 2 5 8 2 3" xfId="1754"/>
    <cellStyle name="EYTotal 2 5 8 2 4" xfId="1755"/>
    <cellStyle name="EYTotal 2 5 8 2 5" xfId="1756"/>
    <cellStyle name="EYTotal 2 5 8 3" xfId="1757"/>
    <cellStyle name="EYTotal 2 5 8 3 2" xfId="1758"/>
    <cellStyle name="EYTotal 2 5 8 4" xfId="1759"/>
    <cellStyle name="EYTotal 2 5 8 5" xfId="1760"/>
    <cellStyle name="EYTotal 2 5 8 6" xfId="1761"/>
    <cellStyle name="EYTotal 2 5 9" xfId="1762"/>
    <cellStyle name="EYTotal 2 5 9 2" xfId="1763"/>
    <cellStyle name="EYTotal 2 5 9 3" xfId="1764"/>
    <cellStyle name="EYTotal 2 5 9 4" xfId="1765"/>
    <cellStyle name="EYTotal 2 5 9 5" xfId="1766"/>
    <cellStyle name="EYTotal 2 5_Subsidy" xfId="1767"/>
    <cellStyle name="EYTotal 2 6" xfId="1768"/>
    <cellStyle name="EYTotal 2 6 2" xfId="1769"/>
    <cellStyle name="EYTotal 2 6 2 2" xfId="1770"/>
    <cellStyle name="EYTotal 2 6 2 2 2" xfId="1771"/>
    <cellStyle name="EYTotal 2 6 2 2 3" xfId="1772"/>
    <cellStyle name="EYTotal 2 6 2 2 4" xfId="1773"/>
    <cellStyle name="EYTotal 2 6 2 2 5" xfId="1774"/>
    <cellStyle name="EYTotal 2 6 2 3" xfId="1775"/>
    <cellStyle name="EYTotal 2 6 2 3 2" xfId="1776"/>
    <cellStyle name="EYTotal 2 6 2 4" xfId="1777"/>
    <cellStyle name="EYTotal 2 6 2 5" xfId="1778"/>
    <cellStyle name="EYTotal 2 6 2 6" xfId="1779"/>
    <cellStyle name="EYTotal 2 6 3" xfId="1780"/>
    <cellStyle name="EYTotal 2 6 3 2" xfId="1781"/>
    <cellStyle name="EYTotal 2 6 3 3" xfId="1782"/>
    <cellStyle name="EYTotal 2 6 3 4" xfId="1783"/>
    <cellStyle name="EYTotal 2 6 3 5" xfId="1784"/>
    <cellStyle name="EYTotal 2 6 4" xfId="1785"/>
    <cellStyle name="EYTotal 2 6 4 2" xfId="1786"/>
    <cellStyle name="EYTotal 2 6 5" xfId="1787"/>
    <cellStyle name="EYTotal 2 6 6" xfId="1788"/>
    <cellStyle name="EYTotal 2 6 7" xfId="1789"/>
    <cellStyle name="EYTotal 2 6_Subsidy" xfId="1790"/>
    <cellStyle name="EYTotal 2 7" xfId="1791"/>
    <cellStyle name="EYTotal 2 7 2" xfId="1792"/>
    <cellStyle name="EYTotal 2 7 2 2" xfId="1793"/>
    <cellStyle name="EYTotal 2 7 2 3" xfId="1794"/>
    <cellStyle name="EYTotal 2 7 2 4" xfId="1795"/>
    <cellStyle name="EYTotal 2 7 2 5" xfId="1796"/>
    <cellStyle name="EYTotal 2 7 3" xfId="1797"/>
    <cellStyle name="EYTotal 2 7 3 2" xfId="1798"/>
    <cellStyle name="EYTotal 2 7 4" xfId="1799"/>
    <cellStyle name="EYTotal 2 7 5" xfId="1800"/>
    <cellStyle name="EYTotal 2 7 6" xfId="1801"/>
    <cellStyle name="EYTotal 2 8" xfId="1802"/>
    <cellStyle name="EYTotal 2 8 2" xfId="1803"/>
    <cellStyle name="EYTotal 2 8 2 2" xfId="1804"/>
    <cellStyle name="EYTotal 2 8 2 3" xfId="1805"/>
    <cellStyle name="EYTotal 2 8 2 4" xfId="1806"/>
    <cellStyle name="EYTotal 2 8 2 5" xfId="1807"/>
    <cellStyle name="EYTotal 2 8 3" xfId="1808"/>
    <cellStyle name="EYTotal 2 8 3 2" xfId="1809"/>
    <cellStyle name="EYTotal 2 8 4" xfId="1810"/>
    <cellStyle name="EYTotal 2 8 5" xfId="1811"/>
    <cellStyle name="EYTotal 2 8 6" xfId="1812"/>
    <cellStyle name="EYTotal 2 9" xfId="1813"/>
    <cellStyle name="EYTotal 2 9 2" xfId="1814"/>
    <cellStyle name="EYTotal 2 9 2 2" xfId="1815"/>
    <cellStyle name="EYTotal 2 9 2 3" xfId="1816"/>
    <cellStyle name="EYTotal 2 9 2 4" xfId="1817"/>
    <cellStyle name="EYTotal 2 9 2 5" xfId="1818"/>
    <cellStyle name="EYTotal 2 9 3" xfId="1819"/>
    <cellStyle name="EYTotal 2 9 3 2" xfId="1820"/>
    <cellStyle name="EYTotal 2 9 4" xfId="1821"/>
    <cellStyle name="EYTotal 2 9 5" xfId="1822"/>
    <cellStyle name="EYTotal 2 9 6" xfId="1823"/>
    <cellStyle name="EYTotal 2_ST" xfId="1824"/>
    <cellStyle name="EYTotal 3" xfId="1825"/>
    <cellStyle name="EYTotal 3 10" xfId="1826"/>
    <cellStyle name="EYTotal 3 10 2" xfId="1827"/>
    <cellStyle name="EYTotal 3 11" xfId="1828"/>
    <cellStyle name="EYTotal 3 12" xfId="1829"/>
    <cellStyle name="EYTotal 3 13" xfId="1830"/>
    <cellStyle name="EYTotal 3 2" xfId="1831"/>
    <cellStyle name="EYTotal 3 2 2" xfId="1832"/>
    <cellStyle name="EYTotal 3 2 2 2" xfId="1833"/>
    <cellStyle name="EYTotal 3 2 2 2 2" xfId="1834"/>
    <cellStyle name="EYTotal 3 2 2 2 3" xfId="1835"/>
    <cellStyle name="EYTotal 3 2 2 2 4" xfId="1836"/>
    <cellStyle name="EYTotal 3 2 2 2 5" xfId="1837"/>
    <cellStyle name="EYTotal 3 2 2 3" xfId="1838"/>
    <cellStyle name="EYTotal 3 2 2 3 2" xfId="1839"/>
    <cellStyle name="EYTotal 3 2 2 4" xfId="1840"/>
    <cellStyle name="EYTotal 3 2 2 5" xfId="1841"/>
    <cellStyle name="EYTotal 3 2 2 6" xfId="1842"/>
    <cellStyle name="EYTotal 3 2 3" xfId="1843"/>
    <cellStyle name="EYTotal 3 2 3 2" xfId="1844"/>
    <cellStyle name="EYTotal 3 2 3 3" xfId="1845"/>
    <cellStyle name="EYTotal 3 2 3 4" xfId="1846"/>
    <cellStyle name="EYTotal 3 2 3 5" xfId="1847"/>
    <cellStyle name="EYTotal 3 2 4" xfId="1848"/>
    <cellStyle name="EYTotal 3 2 4 2" xfId="1849"/>
    <cellStyle name="EYTotal 3 2 5" xfId="1850"/>
    <cellStyle name="EYTotal 3 2 6" xfId="1851"/>
    <cellStyle name="EYTotal 3 2 7" xfId="1852"/>
    <cellStyle name="EYTotal 3 2_Subsidy" xfId="1853"/>
    <cellStyle name="EYTotal 3 3" xfId="1854"/>
    <cellStyle name="EYTotal 3 3 2" xfId="1855"/>
    <cellStyle name="EYTotal 3 3 2 2" xfId="1856"/>
    <cellStyle name="EYTotal 3 3 2 3" xfId="1857"/>
    <cellStyle name="EYTotal 3 3 2 4" xfId="1858"/>
    <cellStyle name="EYTotal 3 3 2 5" xfId="1859"/>
    <cellStyle name="EYTotal 3 3 3" xfId="1860"/>
    <cellStyle name="EYTotal 3 3 3 2" xfId="1861"/>
    <cellStyle name="EYTotal 3 3 4" xfId="1862"/>
    <cellStyle name="EYTotal 3 3 5" xfId="1863"/>
    <cellStyle name="EYTotal 3 3 6" xfId="1864"/>
    <cellStyle name="EYTotal 3 4" xfId="1865"/>
    <cellStyle name="EYTotal 3 4 2" xfId="1866"/>
    <cellStyle name="EYTotal 3 4 2 2" xfId="1867"/>
    <cellStyle name="EYTotal 3 4 2 3" xfId="1868"/>
    <cellStyle name="EYTotal 3 4 2 4" xfId="1869"/>
    <cellStyle name="EYTotal 3 4 2 5" xfId="1870"/>
    <cellStyle name="EYTotal 3 4 3" xfId="1871"/>
    <cellStyle name="EYTotal 3 4 3 2" xfId="1872"/>
    <cellStyle name="EYTotal 3 4 4" xfId="1873"/>
    <cellStyle name="EYTotal 3 4 5" xfId="1874"/>
    <cellStyle name="EYTotal 3 4 6" xfId="1875"/>
    <cellStyle name="EYTotal 3 5" xfId="1876"/>
    <cellStyle name="EYTotal 3 5 2" xfId="1877"/>
    <cellStyle name="EYTotal 3 5 2 2" xfId="1878"/>
    <cellStyle name="EYTotal 3 5 2 3" xfId="1879"/>
    <cellStyle name="EYTotal 3 5 2 4" xfId="1880"/>
    <cellStyle name="EYTotal 3 5 2 5" xfId="1881"/>
    <cellStyle name="EYTotal 3 5 3" xfId="1882"/>
    <cellStyle name="EYTotal 3 5 3 2" xfId="1883"/>
    <cellStyle name="EYTotal 3 5 4" xfId="1884"/>
    <cellStyle name="EYTotal 3 5 5" xfId="1885"/>
    <cellStyle name="EYTotal 3 5 6" xfId="1886"/>
    <cellStyle name="EYTotal 3 6" xfId="1887"/>
    <cellStyle name="EYTotal 3 6 2" xfId="1888"/>
    <cellStyle name="EYTotal 3 6 2 2" xfId="1889"/>
    <cellStyle name="EYTotal 3 6 2 3" xfId="1890"/>
    <cellStyle name="EYTotal 3 6 2 4" xfId="1891"/>
    <cellStyle name="EYTotal 3 6 2 5" xfId="1892"/>
    <cellStyle name="EYTotal 3 6 3" xfId="1893"/>
    <cellStyle name="EYTotal 3 6 3 2" xfId="1894"/>
    <cellStyle name="EYTotal 3 6 4" xfId="1895"/>
    <cellStyle name="EYTotal 3 6 5" xfId="1896"/>
    <cellStyle name="EYTotal 3 6 6" xfId="1897"/>
    <cellStyle name="EYTotal 3 7" xfId="1898"/>
    <cellStyle name="EYTotal 3 7 2" xfId="1899"/>
    <cellStyle name="EYTotal 3 7 2 2" xfId="1900"/>
    <cellStyle name="EYTotal 3 7 2 3" xfId="1901"/>
    <cellStyle name="EYTotal 3 7 2 4" xfId="1902"/>
    <cellStyle name="EYTotal 3 7 2 5" xfId="1903"/>
    <cellStyle name="EYTotal 3 7 3" xfId="1904"/>
    <cellStyle name="EYTotal 3 7 3 2" xfId="1905"/>
    <cellStyle name="EYTotal 3 7 4" xfId="1906"/>
    <cellStyle name="EYTotal 3 7 5" xfId="1907"/>
    <cellStyle name="EYTotal 3 7 6" xfId="1908"/>
    <cellStyle name="EYTotal 3 8" xfId="1909"/>
    <cellStyle name="EYTotal 3 8 2" xfId="1910"/>
    <cellStyle name="EYTotal 3 8 2 2" xfId="1911"/>
    <cellStyle name="EYTotal 3 8 2 3" xfId="1912"/>
    <cellStyle name="EYTotal 3 8 2 4" xfId="1913"/>
    <cellStyle name="EYTotal 3 8 2 5" xfId="1914"/>
    <cellStyle name="EYTotal 3 8 3" xfId="1915"/>
    <cellStyle name="EYTotal 3 8 3 2" xfId="1916"/>
    <cellStyle name="EYTotal 3 8 4" xfId="1917"/>
    <cellStyle name="EYTotal 3 8 5" xfId="1918"/>
    <cellStyle name="EYTotal 3 8 6" xfId="1919"/>
    <cellStyle name="EYTotal 3 9" xfId="1920"/>
    <cellStyle name="EYTotal 3 9 2" xfId="1921"/>
    <cellStyle name="EYTotal 3 9 3" xfId="1922"/>
    <cellStyle name="EYTotal 3 9 4" xfId="1923"/>
    <cellStyle name="EYTotal 3 9 5" xfId="1924"/>
    <cellStyle name="EYTotal 3_Subsidy" xfId="1925"/>
    <cellStyle name="EYTotal 4" xfId="1926"/>
    <cellStyle name="EYTotal 4 10" xfId="1927"/>
    <cellStyle name="EYTotal 4 10 2" xfId="1928"/>
    <cellStyle name="EYTotal 4 11" xfId="1929"/>
    <cellStyle name="EYTotal 4 12" xfId="1930"/>
    <cellStyle name="EYTotal 4 13" xfId="1931"/>
    <cellStyle name="EYTotal 4 2" xfId="1932"/>
    <cellStyle name="EYTotal 4 2 2" xfId="1933"/>
    <cellStyle name="EYTotal 4 2 2 2" xfId="1934"/>
    <cellStyle name="EYTotal 4 2 2 2 2" xfId="1935"/>
    <cellStyle name="EYTotal 4 2 2 2 3" xfId="1936"/>
    <cellStyle name="EYTotal 4 2 2 2 4" xfId="1937"/>
    <cellStyle name="EYTotal 4 2 2 2 5" xfId="1938"/>
    <cellStyle name="EYTotal 4 2 2 3" xfId="1939"/>
    <cellStyle name="EYTotal 4 2 2 3 2" xfId="1940"/>
    <cellStyle name="EYTotal 4 2 2 4" xfId="1941"/>
    <cellStyle name="EYTotal 4 2 2 5" xfId="1942"/>
    <cellStyle name="EYTotal 4 2 2 6" xfId="1943"/>
    <cellStyle name="EYTotal 4 2 3" xfId="1944"/>
    <cellStyle name="EYTotal 4 2 3 2" xfId="1945"/>
    <cellStyle name="EYTotal 4 2 3 3" xfId="1946"/>
    <cellStyle name="EYTotal 4 2 3 4" xfId="1947"/>
    <cellStyle name="EYTotal 4 2 3 5" xfId="1948"/>
    <cellStyle name="EYTotal 4 2 4" xfId="1949"/>
    <cellStyle name="EYTotal 4 2 4 2" xfId="1950"/>
    <cellStyle name="EYTotal 4 2 5" xfId="1951"/>
    <cellStyle name="EYTotal 4 2 6" xfId="1952"/>
    <cellStyle name="EYTotal 4 2 7" xfId="1953"/>
    <cellStyle name="EYTotal 4 2_Subsidy" xfId="1954"/>
    <cellStyle name="EYTotal 4 3" xfId="1955"/>
    <cellStyle name="EYTotal 4 3 2" xfId="1956"/>
    <cellStyle name="EYTotal 4 3 2 2" xfId="1957"/>
    <cellStyle name="EYTotal 4 3 2 3" xfId="1958"/>
    <cellStyle name="EYTotal 4 3 2 4" xfId="1959"/>
    <cellStyle name="EYTotal 4 3 2 5" xfId="1960"/>
    <cellStyle name="EYTotal 4 3 3" xfId="1961"/>
    <cellStyle name="EYTotal 4 3 3 2" xfId="1962"/>
    <cellStyle name="EYTotal 4 3 4" xfId="1963"/>
    <cellStyle name="EYTotal 4 3 5" xfId="1964"/>
    <cellStyle name="EYTotal 4 3 6" xfId="1965"/>
    <cellStyle name="EYTotal 4 4" xfId="1966"/>
    <cellStyle name="EYTotal 4 4 2" xfId="1967"/>
    <cellStyle name="EYTotal 4 4 2 2" xfId="1968"/>
    <cellStyle name="EYTotal 4 4 2 3" xfId="1969"/>
    <cellStyle name="EYTotal 4 4 2 4" xfId="1970"/>
    <cellStyle name="EYTotal 4 4 2 5" xfId="1971"/>
    <cellStyle name="EYTotal 4 4 3" xfId="1972"/>
    <cellStyle name="EYTotal 4 4 3 2" xfId="1973"/>
    <cellStyle name="EYTotal 4 4 4" xfId="1974"/>
    <cellStyle name="EYTotal 4 4 5" xfId="1975"/>
    <cellStyle name="EYTotal 4 4 6" xfId="1976"/>
    <cellStyle name="EYTotal 4 5" xfId="1977"/>
    <cellStyle name="EYTotal 4 5 2" xfId="1978"/>
    <cellStyle name="EYTotal 4 5 2 2" xfId="1979"/>
    <cellStyle name="EYTotal 4 5 2 3" xfId="1980"/>
    <cellStyle name="EYTotal 4 5 2 4" xfId="1981"/>
    <cellStyle name="EYTotal 4 5 2 5" xfId="1982"/>
    <cellStyle name="EYTotal 4 5 3" xfId="1983"/>
    <cellStyle name="EYTotal 4 5 3 2" xfId="1984"/>
    <cellStyle name="EYTotal 4 5 4" xfId="1985"/>
    <cellStyle name="EYTotal 4 5 5" xfId="1986"/>
    <cellStyle name="EYTotal 4 5 6" xfId="1987"/>
    <cellStyle name="EYTotal 4 6" xfId="1988"/>
    <cellStyle name="EYTotal 4 6 2" xfId="1989"/>
    <cellStyle name="EYTotal 4 6 2 2" xfId="1990"/>
    <cellStyle name="EYTotal 4 6 2 3" xfId="1991"/>
    <cellStyle name="EYTotal 4 6 2 4" xfId="1992"/>
    <cellStyle name="EYTotal 4 6 2 5" xfId="1993"/>
    <cellStyle name="EYTotal 4 6 3" xfId="1994"/>
    <cellStyle name="EYTotal 4 6 3 2" xfId="1995"/>
    <cellStyle name="EYTotal 4 6 4" xfId="1996"/>
    <cellStyle name="EYTotal 4 6 5" xfId="1997"/>
    <cellStyle name="EYTotal 4 6 6" xfId="1998"/>
    <cellStyle name="EYTotal 4 7" xfId="1999"/>
    <cellStyle name="EYTotal 4 7 2" xfId="2000"/>
    <cellStyle name="EYTotal 4 7 2 2" xfId="2001"/>
    <cellStyle name="EYTotal 4 7 2 3" xfId="2002"/>
    <cellStyle name="EYTotal 4 7 2 4" xfId="2003"/>
    <cellStyle name="EYTotal 4 7 2 5" xfId="2004"/>
    <cellStyle name="EYTotal 4 7 3" xfId="2005"/>
    <cellStyle name="EYTotal 4 7 3 2" xfId="2006"/>
    <cellStyle name="EYTotal 4 7 4" xfId="2007"/>
    <cellStyle name="EYTotal 4 7 5" xfId="2008"/>
    <cellStyle name="EYTotal 4 7 6" xfId="2009"/>
    <cellStyle name="EYTotal 4 8" xfId="2010"/>
    <cellStyle name="EYTotal 4 8 2" xfId="2011"/>
    <cellStyle name="EYTotal 4 8 2 2" xfId="2012"/>
    <cellStyle name="EYTotal 4 8 2 3" xfId="2013"/>
    <cellStyle name="EYTotal 4 8 2 4" xfId="2014"/>
    <cellStyle name="EYTotal 4 8 2 5" xfId="2015"/>
    <cellStyle name="EYTotal 4 8 3" xfId="2016"/>
    <cellStyle name="EYTotal 4 8 3 2" xfId="2017"/>
    <cellStyle name="EYTotal 4 8 4" xfId="2018"/>
    <cellStyle name="EYTotal 4 8 5" xfId="2019"/>
    <cellStyle name="EYTotal 4 8 6" xfId="2020"/>
    <cellStyle name="EYTotal 4 9" xfId="2021"/>
    <cellStyle name="EYTotal 4 9 2" xfId="2022"/>
    <cellStyle name="EYTotal 4 9 3" xfId="2023"/>
    <cellStyle name="EYTotal 4 9 4" xfId="2024"/>
    <cellStyle name="EYTotal 4 9 5" xfId="2025"/>
    <cellStyle name="EYTotal 4_Subsidy" xfId="2026"/>
    <cellStyle name="EYTotal 5" xfId="2027"/>
    <cellStyle name="EYTotal 5 10" xfId="2028"/>
    <cellStyle name="EYTotal 5 10 2" xfId="2029"/>
    <cellStyle name="EYTotal 5 11" xfId="2030"/>
    <cellStyle name="EYTotal 5 12" xfId="2031"/>
    <cellStyle name="EYTotal 5 13" xfId="2032"/>
    <cellStyle name="EYTotal 5 2" xfId="2033"/>
    <cellStyle name="EYTotal 5 2 2" xfId="2034"/>
    <cellStyle name="EYTotal 5 2 2 2" xfId="2035"/>
    <cellStyle name="EYTotal 5 2 2 2 2" xfId="2036"/>
    <cellStyle name="EYTotal 5 2 2 2 3" xfId="2037"/>
    <cellStyle name="EYTotal 5 2 2 2 4" xfId="2038"/>
    <cellStyle name="EYTotal 5 2 2 2 5" xfId="2039"/>
    <cellStyle name="EYTotal 5 2 2 3" xfId="2040"/>
    <cellStyle name="EYTotal 5 2 2 3 2" xfId="2041"/>
    <cellStyle name="EYTotal 5 2 2 4" xfId="2042"/>
    <cellStyle name="EYTotal 5 2 2 5" xfId="2043"/>
    <cellStyle name="EYTotal 5 2 2 6" xfId="2044"/>
    <cellStyle name="EYTotal 5 2 3" xfId="2045"/>
    <cellStyle name="EYTotal 5 2 3 2" xfId="2046"/>
    <cellStyle name="EYTotal 5 2 3 3" xfId="2047"/>
    <cellStyle name="EYTotal 5 2 3 4" xfId="2048"/>
    <cellStyle name="EYTotal 5 2 3 5" xfId="2049"/>
    <cellStyle name="EYTotal 5 2 4" xfId="2050"/>
    <cellStyle name="EYTotal 5 2 4 2" xfId="2051"/>
    <cellStyle name="EYTotal 5 2 5" xfId="2052"/>
    <cellStyle name="EYTotal 5 2 6" xfId="2053"/>
    <cellStyle name="EYTotal 5 2 7" xfId="2054"/>
    <cellStyle name="EYTotal 5 2_Subsidy" xfId="2055"/>
    <cellStyle name="EYTotal 5 3" xfId="2056"/>
    <cellStyle name="EYTotal 5 3 2" xfId="2057"/>
    <cellStyle name="EYTotal 5 3 2 2" xfId="2058"/>
    <cellStyle name="EYTotal 5 3 2 3" xfId="2059"/>
    <cellStyle name="EYTotal 5 3 2 4" xfId="2060"/>
    <cellStyle name="EYTotal 5 3 2 5" xfId="2061"/>
    <cellStyle name="EYTotal 5 3 3" xfId="2062"/>
    <cellStyle name="EYTotal 5 3 3 2" xfId="2063"/>
    <cellStyle name="EYTotal 5 3 4" xfId="2064"/>
    <cellStyle name="EYTotal 5 3 5" xfId="2065"/>
    <cellStyle name="EYTotal 5 3 6" xfId="2066"/>
    <cellStyle name="EYTotal 5 4" xfId="2067"/>
    <cellStyle name="EYTotal 5 4 2" xfId="2068"/>
    <cellStyle name="EYTotal 5 4 2 2" xfId="2069"/>
    <cellStyle name="EYTotal 5 4 2 3" xfId="2070"/>
    <cellStyle name="EYTotal 5 4 2 4" xfId="2071"/>
    <cellStyle name="EYTotal 5 4 2 5" xfId="2072"/>
    <cellStyle name="EYTotal 5 4 3" xfId="2073"/>
    <cellStyle name="EYTotal 5 4 3 2" xfId="2074"/>
    <cellStyle name="EYTotal 5 4 4" xfId="2075"/>
    <cellStyle name="EYTotal 5 4 5" xfId="2076"/>
    <cellStyle name="EYTotal 5 4 6" xfId="2077"/>
    <cellStyle name="EYTotal 5 5" xfId="2078"/>
    <cellStyle name="EYTotal 5 5 2" xfId="2079"/>
    <cellStyle name="EYTotal 5 5 2 2" xfId="2080"/>
    <cellStyle name="EYTotal 5 5 2 3" xfId="2081"/>
    <cellStyle name="EYTotal 5 5 2 4" xfId="2082"/>
    <cellStyle name="EYTotal 5 5 2 5" xfId="2083"/>
    <cellStyle name="EYTotal 5 5 3" xfId="2084"/>
    <cellStyle name="EYTotal 5 5 3 2" xfId="2085"/>
    <cellStyle name="EYTotal 5 5 4" xfId="2086"/>
    <cellStyle name="EYTotal 5 5 5" xfId="2087"/>
    <cellStyle name="EYTotal 5 5 6" xfId="2088"/>
    <cellStyle name="EYTotal 5 6" xfId="2089"/>
    <cellStyle name="EYTotal 5 6 2" xfId="2090"/>
    <cellStyle name="EYTotal 5 6 2 2" xfId="2091"/>
    <cellStyle name="EYTotal 5 6 2 3" xfId="2092"/>
    <cellStyle name="EYTotal 5 6 2 4" xfId="2093"/>
    <cellStyle name="EYTotal 5 6 2 5" xfId="2094"/>
    <cellStyle name="EYTotal 5 6 3" xfId="2095"/>
    <cellStyle name="EYTotal 5 6 3 2" xfId="2096"/>
    <cellStyle name="EYTotal 5 6 4" xfId="2097"/>
    <cellStyle name="EYTotal 5 6 5" xfId="2098"/>
    <cellStyle name="EYTotal 5 6 6" xfId="2099"/>
    <cellStyle name="EYTotal 5 7" xfId="2100"/>
    <cellStyle name="EYTotal 5 7 2" xfId="2101"/>
    <cellStyle name="EYTotal 5 7 2 2" xfId="2102"/>
    <cellStyle name="EYTotal 5 7 2 3" xfId="2103"/>
    <cellStyle name="EYTotal 5 7 2 4" xfId="2104"/>
    <cellStyle name="EYTotal 5 7 2 5" xfId="2105"/>
    <cellStyle name="EYTotal 5 7 3" xfId="2106"/>
    <cellStyle name="EYTotal 5 7 3 2" xfId="2107"/>
    <cellStyle name="EYTotal 5 7 4" xfId="2108"/>
    <cellStyle name="EYTotal 5 7 5" xfId="2109"/>
    <cellStyle name="EYTotal 5 7 6" xfId="2110"/>
    <cellStyle name="EYTotal 5 8" xfId="2111"/>
    <cellStyle name="EYTotal 5 8 2" xfId="2112"/>
    <cellStyle name="EYTotal 5 8 2 2" xfId="2113"/>
    <cellStyle name="EYTotal 5 8 2 3" xfId="2114"/>
    <cellStyle name="EYTotal 5 8 2 4" xfId="2115"/>
    <cellStyle name="EYTotal 5 8 2 5" xfId="2116"/>
    <cellStyle name="EYTotal 5 8 3" xfId="2117"/>
    <cellStyle name="EYTotal 5 8 3 2" xfId="2118"/>
    <cellStyle name="EYTotal 5 8 4" xfId="2119"/>
    <cellStyle name="EYTotal 5 8 5" xfId="2120"/>
    <cellStyle name="EYTotal 5 8 6" xfId="2121"/>
    <cellStyle name="EYTotal 5 9" xfId="2122"/>
    <cellStyle name="EYTotal 5 9 2" xfId="2123"/>
    <cellStyle name="EYTotal 5 9 3" xfId="2124"/>
    <cellStyle name="EYTotal 5 9 4" xfId="2125"/>
    <cellStyle name="EYTotal 5 9 5" xfId="2126"/>
    <cellStyle name="EYTotal 5_Subsidy" xfId="2127"/>
    <cellStyle name="EYTotal 6" xfId="2128"/>
    <cellStyle name="EYTotal 6 10" xfId="2129"/>
    <cellStyle name="EYTotal 6 10 2" xfId="2130"/>
    <cellStyle name="EYTotal 6 11" xfId="2131"/>
    <cellStyle name="EYTotal 6 12" xfId="2132"/>
    <cellStyle name="EYTotal 6 13" xfId="2133"/>
    <cellStyle name="EYTotal 6 2" xfId="2134"/>
    <cellStyle name="EYTotal 6 2 2" xfId="2135"/>
    <cellStyle name="EYTotal 6 2 2 2" xfId="2136"/>
    <cellStyle name="EYTotal 6 2 2 2 2" xfId="2137"/>
    <cellStyle name="EYTotal 6 2 2 2 3" xfId="2138"/>
    <cellStyle name="EYTotal 6 2 2 2 4" xfId="2139"/>
    <cellStyle name="EYTotal 6 2 2 2 5" xfId="2140"/>
    <cellStyle name="EYTotal 6 2 2 3" xfId="2141"/>
    <cellStyle name="EYTotal 6 2 2 3 2" xfId="2142"/>
    <cellStyle name="EYTotal 6 2 2 4" xfId="2143"/>
    <cellStyle name="EYTotal 6 2 2 5" xfId="2144"/>
    <cellStyle name="EYTotal 6 2 2 6" xfId="2145"/>
    <cellStyle name="EYTotal 6 2 3" xfId="2146"/>
    <cellStyle name="EYTotal 6 2 3 2" xfId="2147"/>
    <cellStyle name="EYTotal 6 2 3 3" xfId="2148"/>
    <cellStyle name="EYTotal 6 2 3 4" xfId="2149"/>
    <cellStyle name="EYTotal 6 2 3 5" xfId="2150"/>
    <cellStyle name="EYTotal 6 2 4" xfId="2151"/>
    <cellStyle name="EYTotal 6 2 4 2" xfId="2152"/>
    <cellStyle name="EYTotal 6 2 5" xfId="2153"/>
    <cellStyle name="EYTotal 6 2 6" xfId="2154"/>
    <cellStyle name="EYTotal 6 2 7" xfId="2155"/>
    <cellStyle name="EYTotal 6 2_Subsidy" xfId="2156"/>
    <cellStyle name="EYTotal 6 3" xfId="2157"/>
    <cellStyle name="EYTotal 6 3 2" xfId="2158"/>
    <cellStyle name="EYTotal 6 3 2 2" xfId="2159"/>
    <cellStyle name="EYTotal 6 3 2 3" xfId="2160"/>
    <cellStyle name="EYTotal 6 3 2 4" xfId="2161"/>
    <cellStyle name="EYTotal 6 3 2 5" xfId="2162"/>
    <cellStyle name="EYTotal 6 3 3" xfId="2163"/>
    <cellStyle name="EYTotal 6 3 3 2" xfId="2164"/>
    <cellStyle name="EYTotal 6 3 4" xfId="2165"/>
    <cellStyle name="EYTotal 6 3 5" xfId="2166"/>
    <cellStyle name="EYTotal 6 3 6" xfId="2167"/>
    <cellStyle name="EYTotal 6 4" xfId="2168"/>
    <cellStyle name="EYTotal 6 4 2" xfId="2169"/>
    <cellStyle name="EYTotal 6 4 2 2" xfId="2170"/>
    <cellStyle name="EYTotal 6 4 2 3" xfId="2171"/>
    <cellStyle name="EYTotal 6 4 2 4" xfId="2172"/>
    <cellStyle name="EYTotal 6 4 2 5" xfId="2173"/>
    <cellStyle name="EYTotal 6 4 3" xfId="2174"/>
    <cellStyle name="EYTotal 6 4 3 2" xfId="2175"/>
    <cellStyle name="EYTotal 6 4 4" xfId="2176"/>
    <cellStyle name="EYTotal 6 4 5" xfId="2177"/>
    <cellStyle name="EYTotal 6 4 6" xfId="2178"/>
    <cellStyle name="EYTotal 6 5" xfId="2179"/>
    <cellStyle name="EYTotal 6 5 2" xfId="2180"/>
    <cellStyle name="EYTotal 6 5 2 2" xfId="2181"/>
    <cellStyle name="EYTotal 6 5 2 3" xfId="2182"/>
    <cellStyle name="EYTotal 6 5 2 4" xfId="2183"/>
    <cellStyle name="EYTotal 6 5 2 5" xfId="2184"/>
    <cellStyle name="EYTotal 6 5 3" xfId="2185"/>
    <cellStyle name="EYTotal 6 5 3 2" xfId="2186"/>
    <cellStyle name="EYTotal 6 5 4" xfId="2187"/>
    <cellStyle name="EYTotal 6 5 5" xfId="2188"/>
    <cellStyle name="EYTotal 6 5 6" xfId="2189"/>
    <cellStyle name="EYTotal 6 6" xfId="2190"/>
    <cellStyle name="EYTotal 6 6 2" xfId="2191"/>
    <cellStyle name="EYTotal 6 6 2 2" xfId="2192"/>
    <cellStyle name="EYTotal 6 6 2 3" xfId="2193"/>
    <cellStyle name="EYTotal 6 6 2 4" xfId="2194"/>
    <cellStyle name="EYTotal 6 6 2 5" xfId="2195"/>
    <cellStyle name="EYTotal 6 6 3" xfId="2196"/>
    <cellStyle name="EYTotal 6 6 3 2" xfId="2197"/>
    <cellStyle name="EYTotal 6 6 4" xfId="2198"/>
    <cellStyle name="EYTotal 6 6 5" xfId="2199"/>
    <cellStyle name="EYTotal 6 6 6" xfId="2200"/>
    <cellStyle name="EYTotal 6 7" xfId="2201"/>
    <cellStyle name="EYTotal 6 7 2" xfId="2202"/>
    <cellStyle name="EYTotal 6 7 2 2" xfId="2203"/>
    <cellStyle name="EYTotal 6 7 2 3" xfId="2204"/>
    <cellStyle name="EYTotal 6 7 2 4" xfId="2205"/>
    <cellStyle name="EYTotal 6 7 2 5" xfId="2206"/>
    <cellStyle name="EYTotal 6 7 3" xfId="2207"/>
    <cellStyle name="EYTotal 6 7 3 2" xfId="2208"/>
    <cellStyle name="EYTotal 6 7 4" xfId="2209"/>
    <cellStyle name="EYTotal 6 7 5" xfId="2210"/>
    <cellStyle name="EYTotal 6 7 6" xfId="2211"/>
    <cellStyle name="EYTotal 6 8" xfId="2212"/>
    <cellStyle name="EYTotal 6 8 2" xfId="2213"/>
    <cellStyle name="EYTotal 6 8 2 2" xfId="2214"/>
    <cellStyle name="EYTotal 6 8 2 3" xfId="2215"/>
    <cellStyle name="EYTotal 6 8 2 4" xfId="2216"/>
    <cellStyle name="EYTotal 6 8 2 5" xfId="2217"/>
    <cellStyle name="EYTotal 6 8 3" xfId="2218"/>
    <cellStyle name="EYTotal 6 8 3 2" xfId="2219"/>
    <cellStyle name="EYTotal 6 8 4" xfId="2220"/>
    <cellStyle name="EYTotal 6 8 5" xfId="2221"/>
    <cellStyle name="EYTotal 6 8 6" xfId="2222"/>
    <cellStyle name="EYTotal 6 9" xfId="2223"/>
    <cellStyle name="EYTotal 6 9 2" xfId="2224"/>
    <cellStyle name="EYTotal 6 9 3" xfId="2225"/>
    <cellStyle name="EYTotal 6 9 4" xfId="2226"/>
    <cellStyle name="EYTotal 6 9 5" xfId="2227"/>
    <cellStyle name="EYTotal 6_Subsidy" xfId="2228"/>
    <cellStyle name="EYTotal 7" xfId="2229"/>
    <cellStyle name="EYTotal 7 10" xfId="2230"/>
    <cellStyle name="EYTotal 7 10 2" xfId="2231"/>
    <cellStyle name="EYTotal 7 11" xfId="2232"/>
    <cellStyle name="EYTotal 7 12" xfId="2233"/>
    <cellStyle name="EYTotal 7 13" xfId="2234"/>
    <cellStyle name="EYTotal 7 2" xfId="2235"/>
    <cellStyle name="EYTotal 7 2 2" xfId="2236"/>
    <cellStyle name="EYTotal 7 2 2 2" xfId="2237"/>
    <cellStyle name="EYTotal 7 2 2 2 2" xfId="2238"/>
    <cellStyle name="EYTotal 7 2 2 2 3" xfId="2239"/>
    <cellStyle name="EYTotal 7 2 2 2 4" xfId="2240"/>
    <cellStyle name="EYTotal 7 2 2 2 5" xfId="2241"/>
    <cellStyle name="EYTotal 7 2 2 3" xfId="2242"/>
    <cellStyle name="EYTotal 7 2 2 3 2" xfId="2243"/>
    <cellStyle name="EYTotal 7 2 2 4" xfId="2244"/>
    <cellStyle name="EYTotal 7 2 2 5" xfId="2245"/>
    <cellStyle name="EYTotal 7 2 2 6" xfId="2246"/>
    <cellStyle name="EYTotal 7 2 3" xfId="2247"/>
    <cellStyle name="EYTotal 7 2 3 2" xfId="2248"/>
    <cellStyle name="EYTotal 7 2 3 3" xfId="2249"/>
    <cellStyle name="EYTotal 7 2 3 4" xfId="2250"/>
    <cellStyle name="EYTotal 7 2 3 5" xfId="2251"/>
    <cellStyle name="EYTotal 7 2 4" xfId="2252"/>
    <cellStyle name="EYTotal 7 2 4 2" xfId="2253"/>
    <cellStyle name="EYTotal 7 2 5" xfId="2254"/>
    <cellStyle name="EYTotal 7 2 6" xfId="2255"/>
    <cellStyle name="EYTotal 7 2 7" xfId="2256"/>
    <cellStyle name="EYTotal 7 2_Subsidy" xfId="2257"/>
    <cellStyle name="EYTotal 7 3" xfId="2258"/>
    <cellStyle name="EYTotal 7 3 2" xfId="2259"/>
    <cellStyle name="EYTotal 7 3 2 2" xfId="2260"/>
    <cellStyle name="EYTotal 7 3 2 3" xfId="2261"/>
    <cellStyle name="EYTotal 7 3 2 4" xfId="2262"/>
    <cellStyle name="EYTotal 7 3 2 5" xfId="2263"/>
    <cellStyle name="EYTotal 7 3 3" xfId="2264"/>
    <cellStyle name="EYTotal 7 3 3 2" xfId="2265"/>
    <cellStyle name="EYTotal 7 3 4" xfId="2266"/>
    <cellStyle name="EYTotal 7 3 5" xfId="2267"/>
    <cellStyle name="EYTotal 7 3 6" xfId="2268"/>
    <cellStyle name="EYTotal 7 4" xfId="2269"/>
    <cellStyle name="EYTotal 7 4 2" xfId="2270"/>
    <cellStyle name="EYTotal 7 4 2 2" xfId="2271"/>
    <cellStyle name="EYTotal 7 4 2 3" xfId="2272"/>
    <cellStyle name="EYTotal 7 4 2 4" xfId="2273"/>
    <cellStyle name="EYTotal 7 4 2 5" xfId="2274"/>
    <cellStyle name="EYTotal 7 4 3" xfId="2275"/>
    <cellStyle name="EYTotal 7 4 3 2" xfId="2276"/>
    <cellStyle name="EYTotal 7 4 4" xfId="2277"/>
    <cellStyle name="EYTotal 7 4 5" xfId="2278"/>
    <cellStyle name="EYTotal 7 4 6" xfId="2279"/>
    <cellStyle name="EYTotal 7 5" xfId="2280"/>
    <cellStyle name="EYTotal 7 5 2" xfId="2281"/>
    <cellStyle name="EYTotal 7 5 2 2" xfId="2282"/>
    <cellStyle name="EYTotal 7 5 2 3" xfId="2283"/>
    <cellStyle name="EYTotal 7 5 2 4" xfId="2284"/>
    <cellStyle name="EYTotal 7 5 2 5" xfId="2285"/>
    <cellStyle name="EYTotal 7 5 3" xfId="2286"/>
    <cellStyle name="EYTotal 7 5 3 2" xfId="2287"/>
    <cellStyle name="EYTotal 7 5 4" xfId="2288"/>
    <cellStyle name="EYTotal 7 5 5" xfId="2289"/>
    <cellStyle name="EYTotal 7 5 6" xfId="2290"/>
    <cellStyle name="EYTotal 7 6" xfId="2291"/>
    <cellStyle name="EYTotal 7 6 2" xfId="2292"/>
    <cellStyle name="EYTotal 7 6 2 2" xfId="2293"/>
    <cellStyle name="EYTotal 7 6 2 3" xfId="2294"/>
    <cellStyle name="EYTotal 7 6 2 4" xfId="2295"/>
    <cellStyle name="EYTotal 7 6 2 5" xfId="2296"/>
    <cellStyle name="EYTotal 7 6 3" xfId="2297"/>
    <cellStyle name="EYTotal 7 6 3 2" xfId="2298"/>
    <cellStyle name="EYTotal 7 6 4" xfId="2299"/>
    <cellStyle name="EYTotal 7 6 5" xfId="2300"/>
    <cellStyle name="EYTotal 7 6 6" xfId="2301"/>
    <cellStyle name="EYTotal 7 7" xfId="2302"/>
    <cellStyle name="EYTotal 7 7 2" xfId="2303"/>
    <cellStyle name="EYTotal 7 7 2 2" xfId="2304"/>
    <cellStyle name="EYTotal 7 7 2 3" xfId="2305"/>
    <cellStyle name="EYTotal 7 7 2 4" xfId="2306"/>
    <cellStyle name="EYTotal 7 7 2 5" xfId="2307"/>
    <cellStyle name="EYTotal 7 7 3" xfId="2308"/>
    <cellStyle name="EYTotal 7 7 3 2" xfId="2309"/>
    <cellStyle name="EYTotal 7 7 4" xfId="2310"/>
    <cellStyle name="EYTotal 7 7 5" xfId="2311"/>
    <cellStyle name="EYTotal 7 7 6" xfId="2312"/>
    <cellStyle name="EYTotal 7 8" xfId="2313"/>
    <cellStyle name="EYTotal 7 8 2" xfId="2314"/>
    <cellStyle name="EYTotal 7 8 2 2" xfId="2315"/>
    <cellStyle name="EYTotal 7 8 2 3" xfId="2316"/>
    <cellStyle name="EYTotal 7 8 2 4" xfId="2317"/>
    <cellStyle name="EYTotal 7 8 2 5" xfId="2318"/>
    <cellStyle name="EYTotal 7 8 3" xfId="2319"/>
    <cellStyle name="EYTotal 7 8 3 2" xfId="2320"/>
    <cellStyle name="EYTotal 7 8 4" xfId="2321"/>
    <cellStyle name="EYTotal 7 8 5" xfId="2322"/>
    <cellStyle name="EYTotal 7 8 6" xfId="2323"/>
    <cellStyle name="EYTotal 7 9" xfId="2324"/>
    <cellStyle name="EYTotal 7 9 2" xfId="2325"/>
    <cellStyle name="EYTotal 7 9 3" xfId="2326"/>
    <cellStyle name="EYTotal 7 9 4" xfId="2327"/>
    <cellStyle name="EYTotal 7 9 5" xfId="2328"/>
    <cellStyle name="EYTotal 7_Subsidy" xfId="2329"/>
    <cellStyle name="EYTotal 8" xfId="2330"/>
    <cellStyle name="EYTotal 8 2" xfId="2331"/>
    <cellStyle name="EYTotal 8 2 2" xfId="2332"/>
    <cellStyle name="EYTotal 8 2 2 2" xfId="2333"/>
    <cellStyle name="EYTotal 8 2 2 3" xfId="2334"/>
    <cellStyle name="EYTotal 8 2 2 4" xfId="2335"/>
    <cellStyle name="EYTotal 8 2 2 5" xfId="2336"/>
    <cellStyle name="EYTotal 8 2 3" xfId="2337"/>
    <cellStyle name="EYTotal 8 2 3 2" xfId="2338"/>
    <cellStyle name="EYTotal 8 2 4" xfId="2339"/>
    <cellStyle name="EYTotal 8 2 5" xfId="2340"/>
    <cellStyle name="EYTotal 8 2 6" xfId="2341"/>
    <cellStyle name="EYTotal 8 3" xfId="2342"/>
    <cellStyle name="EYTotal 8 3 2" xfId="2343"/>
    <cellStyle name="EYTotal 8 3 3" xfId="2344"/>
    <cellStyle name="EYTotal 8 3 4" xfId="2345"/>
    <cellStyle name="EYTotal 8 3 5" xfId="2346"/>
    <cellStyle name="EYTotal 8 4" xfId="2347"/>
    <cellStyle name="EYTotal 8 4 2" xfId="2348"/>
    <cellStyle name="EYTotal 8 5" xfId="2349"/>
    <cellStyle name="EYTotal 8 6" xfId="2350"/>
    <cellStyle name="EYTotal 8 7" xfId="2351"/>
    <cellStyle name="EYTotal 8_Subsidy" xfId="2352"/>
    <cellStyle name="EYTotal 9" xfId="2353"/>
    <cellStyle name="EYTotal 9 2" xfId="2354"/>
    <cellStyle name="EYTotal 9 2 2" xfId="2355"/>
    <cellStyle name="EYTotal 9 2 3" xfId="2356"/>
    <cellStyle name="EYTotal 9 2 4" xfId="2357"/>
    <cellStyle name="EYTotal 9 2 5" xfId="2358"/>
    <cellStyle name="EYTotal 9 3" xfId="2359"/>
    <cellStyle name="EYTotal 9 3 2" xfId="2360"/>
    <cellStyle name="EYTotal 9 4" xfId="2361"/>
    <cellStyle name="EYTotal 9 5" xfId="2362"/>
    <cellStyle name="EYTotal 9 6" xfId="2363"/>
    <cellStyle name="EYTotal_Calculations" xfId="2364"/>
    <cellStyle name="EYWIP" xfId="2365"/>
    <cellStyle name="EYWIP 2" xfId="2366"/>
    <cellStyle name="Flow" xfId="2367"/>
    <cellStyle name="Follow-up" xfId="2368"/>
    <cellStyle name="Follow-up 2" xfId="2369"/>
    <cellStyle name="Follow-up 2 2" xfId="2370"/>
    <cellStyle name="Follow-up 3" xfId="2371"/>
    <cellStyle name="Follow-up 4" xfId="2372"/>
    <cellStyle name="Formula_RP" xfId="2373"/>
    <cellStyle name="FormulaLbl_RP" xfId="2374"/>
    <cellStyle name="gbp" xfId="2375"/>
    <cellStyle name="General" xfId="2376"/>
    <cellStyle name="General 2" xfId="2377"/>
    <cellStyle name="Good" xfId="2378" builtinId="26" customBuiltin="1"/>
    <cellStyle name="Good 2" xfId="2379"/>
    <cellStyle name="Good 3" xfId="2380"/>
    <cellStyle name="Hazardous" xfId="2381"/>
    <cellStyle name="HdgDescription" xfId="2382"/>
    <cellStyle name="Heading" xfId="2383"/>
    <cellStyle name="Heading 1" xfId="2384" builtinId="16" customBuiltin="1"/>
    <cellStyle name="Heading 1 2" xfId="2385"/>
    <cellStyle name="Heading 1 3" xfId="2386"/>
    <cellStyle name="Heading 10" xfId="2387"/>
    <cellStyle name="Heading 10 2" xfId="2388"/>
    <cellStyle name="Heading 11" xfId="2389"/>
    <cellStyle name="Heading 2" xfId="2390" builtinId="17" customBuiltin="1"/>
    <cellStyle name="Heading 2 2" xfId="2391"/>
    <cellStyle name="Heading 2 2 2" xfId="2392"/>
    <cellStyle name="Heading 2 2_FES2013 charts 2050 and progress" xfId="2393"/>
    <cellStyle name="Heading 2 3" xfId="2394"/>
    <cellStyle name="Heading 2 3 2" xfId="2395"/>
    <cellStyle name="Heading 2 3_FES2013 charts 2050 and progress" xfId="2396"/>
    <cellStyle name="Heading 2 4" xfId="2397"/>
    <cellStyle name="Heading 2 4 2" xfId="2398"/>
    <cellStyle name="Heading 2 4 2 2" xfId="2399"/>
    <cellStyle name="Heading 2 4 3" xfId="2400"/>
    <cellStyle name="Heading 2 4_Banding" xfId="2401"/>
    <cellStyle name="Heading 2 5" xfId="2402"/>
    <cellStyle name="Heading 2 5 2" xfId="2403"/>
    <cellStyle name="Heading 2 6" xfId="2404"/>
    <cellStyle name="Heading 2 6 2" xfId="2405"/>
    <cellStyle name="Heading 2 7" xfId="2406"/>
    <cellStyle name="Heading 2 8" xfId="2407"/>
    <cellStyle name="Heading 3" xfId="2408" builtinId="18" customBuiltin="1"/>
    <cellStyle name="Heading 3 2" xfId="2409"/>
    <cellStyle name="Heading 3 2 2" xfId="2410"/>
    <cellStyle name="Heading 3 2_FES2013 charts 2050 and progress" xfId="2411"/>
    <cellStyle name="Heading 3 3" xfId="2412"/>
    <cellStyle name="Heading 4" xfId="2413" builtinId="19" customBuiltin="1"/>
    <cellStyle name="Heading 4 2" xfId="2414"/>
    <cellStyle name="Heading 4 2 2" xfId="2415"/>
    <cellStyle name="Heading 4 3" xfId="2416"/>
    <cellStyle name="Heading 5" xfId="2417"/>
    <cellStyle name="Heading 5 2" xfId="2418"/>
    <cellStyle name="Heading 6" xfId="2419"/>
    <cellStyle name="Heading 6 2" xfId="2420"/>
    <cellStyle name="Heading 7" xfId="2421"/>
    <cellStyle name="Heading 7 2" xfId="2422"/>
    <cellStyle name="Heading 8" xfId="2423"/>
    <cellStyle name="Heading 8 2" xfId="2424"/>
    <cellStyle name="Heading 9" xfId="2425"/>
    <cellStyle name="Heading 9 2" xfId="2426"/>
    <cellStyle name="Heading1_RP" xfId="2427"/>
    <cellStyle name="Headline" xfId="2428"/>
    <cellStyle name="Headline 2" xfId="2429"/>
    <cellStyle name="Hyperlink 2" xfId="2430"/>
    <cellStyle name="Hyperlink 3" xfId="2431"/>
    <cellStyle name="Hyperlink 4" xfId="2432"/>
    <cellStyle name="Hyperlink2" xfId="2433"/>
    <cellStyle name="Hyperlink2 2" xfId="2434"/>
    <cellStyle name="Hyperlink3" xfId="2435"/>
    <cellStyle name="Hyperlink3 2" xfId="2436"/>
    <cellStyle name="Input" xfId="2437" builtinId="20" customBuiltin="1"/>
    <cellStyle name="Input 10" xfId="2438"/>
    <cellStyle name="Input 10 10" xfId="2439"/>
    <cellStyle name="Input 10 10 2" xfId="2440"/>
    <cellStyle name="Input 10 11" xfId="2441"/>
    <cellStyle name="Input 10 12" xfId="2442"/>
    <cellStyle name="Input 10 13" xfId="2443"/>
    <cellStyle name="Input 10 14" xfId="2444"/>
    <cellStyle name="Input 10 2" xfId="2445"/>
    <cellStyle name="Input 10 2 2" xfId="2446"/>
    <cellStyle name="Input 10 2 2 2" xfId="2447"/>
    <cellStyle name="Input 10 2 2 2 2" xfId="2448"/>
    <cellStyle name="Input 10 2 2 2 3" xfId="2449"/>
    <cellStyle name="Input 10 2 2 2 4" xfId="2450"/>
    <cellStyle name="Input 10 2 2 2 5" xfId="2451"/>
    <cellStyle name="Input 10 2 2 2 6" xfId="2452"/>
    <cellStyle name="Input 10 2 2 3" xfId="2453"/>
    <cellStyle name="Input 10 2 2 3 2" xfId="2454"/>
    <cellStyle name="Input 10 2 2 4" xfId="2455"/>
    <cellStyle name="Input 10 2 2 5" xfId="2456"/>
    <cellStyle name="Input 10 2 2 6" xfId="2457"/>
    <cellStyle name="Input 10 2 2 7" xfId="2458"/>
    <cellStyle name="Input 10 2 3" xfId="2459"/>
    <cellStyle name="Input 10 2 3 2" xfId="2460"/>
    <cellStyle name="Input 10 2 3 3" xfId="2461"/>
    <cellStyle name="Input 10 2 3 4" xfId="2462"/>
    <cellStyle name="Input 10 2 3 5" xfId="2463"/>
    <cellStyle name="Input 10 2 3 6" xfId="2464"/>
    <cellStyle name="Input 10 2 4" xfId="2465"/>
    <cellStyle name="Input 10 2 4 2" xfId="2466"/>
    <cellStyle name="Input 10 2 5" xfId="2467"/>
    <cellStyle name="Input 10 2 6" xfId="2468"/>
    <cellStyle name="Input 10 2 7" xfId="2469"/>
    <cellStyle name="Input 10 2 8" xfId="2470"/>
    <cellStyle name="Input 10 2_Subsidy" xfId="2471"/>
    <cellStyle name="Input 10 3" xfId="2472"/>
    <cellStyle name="Input 10 3 2" xfId="2473"/>
    <cellStyle name="Input 10 3 2 2" xfId="2474"/>
    <cellStyle name="Input 10 3 2 3" xfId="2475"/>
    <cellStyle name="Input 10 3 2 4" xfId="2476"/>
    <cellStyle name="Input 10 3 2 5" xfId="2477"/>
    <cellStyle name="Input 10 3 2 6" xfId="2478"/>
    <cellStyle name="Input 10 3 3" xfId="2479"/>
    <cellStyle name="Input 10 3 3 2" xfId="2480"/>
    <cellStyle name="Input 10 3 4" xfId="2481"/>
    <cellStyle name="Input 10 3 5" xfId="2482"/>
    <cellStyle name="Input 10 3 6" xfId="2483"/>
    <cellStyle name="Input 10 3 7" xfId="2484"/>
    <cellStyle name="Input 10 4" xfId="2485"/>
    <cellStyle name="Input 10 4 2" xfId="2486"/>
    <cellStyle name="Input 10 4 2 2" xfId="2487"/>
    <cellStyle name="Input 10 4 2 3" xfId="2488"/>
    <cellStyle name="Input 10 4 2 4" xfId="2489"/>
    <cellStyle name="Input 10 4 2 5" xfId="2490"/>
    <cellStyle name="Input 10 4 2 6" xfId="2491"/>
    <cellStyle name="Input 10 4 3" xfId="2492"/>
    <cellStyle name="Input 10 4 3 2" xfId="2493"/>
    <cellStyle name="Input 10 4 4" xfId="2494"/>
    <cellStyle name="Input 10 4 5" xfId="2495"/>
    <cellStyle name="Input 10 4 6" xfId="2496"/>
    <cellStyle name="Input 10 4 7" xfId="2497"/>
    <cellStyle name="Input 10 5" xfId="2498"/>
    <cellStyle name="Input 10 5 2" xfId="2499"/>
    <cellStyle name="Input 10 5 2 2" xfId="2500"/>
    <cellStyle name="Input 10 5 2 3" xfId="2501"/>
    <cellStyle name="Input 10 5 2 4" xfId="2502"/>
    <cellStyle name="Input 10 5 2 5" xfId="2503"/>
    <cellStyle name="Input 10 5 2 6" xfId="2504"/>
    <cellStyle name="Input 10 5 3" xfId="2505"/>
    <cellStyle name="Input 10 5 3 2" xfId="2506"/>
    <cellStyle name="Input 10 5 4" xfId="2507"/>
    <cellStyle name="Input 10 5 5" xfId="2508"/>
    <cellStyle name="Input 10 5 6" xfId="2509"/>
    <cellStyle name="Input 10 5 7" xfId="2510"/>
    <cellStyle name="Input 10 6" xfId="2511"/>
    <cellStyle name="Input 10 6 2" xfId="2512"/>
    <cellStyle name="Input 10 6 2 2" xfId="2513"/>
    <cellStyle name="Input 10 6 2 3" xfId="2514"/>
    <cellStyle name="Input 10 6 2 4" xfId="2515"/>
    <cellStyle name="Input 10 6 2 5" xfId="2516"/>
    <cellStyle name="Input 10 6 2 6" xfId="2517"/>
    <cellStyle name="Input 10 6 3" xfId="2518"/>
    <cellStyle name="Input 10 6 3 2" xfId="2519"/>
    <cellStyle name="Input 10 6 4" xfId="2520"/>
    <cellStyle name="Input 10 6 5" xfId="2521"/>
    <cellStyle name="Input 10 6 6" xfId="2522"/>
    <cellStyle name="Input 10 6 7" xfId="2523"/>
    <cellStyle name="Input 10 7" xfId="2524"/>
    <cellStyle name="Input 10 7 2" xfId="2525"/>
    <cellStyle name="Input 10 7 2 2" xfId="2526"/>
    <cellStyle name="Input 10 7 2 3" xfId="2527"/>
    <cellStyle name="Input 10 7 2 4" xfId="2528"/>
    <cellStyle name="Input 10 7 2 5" xfId="2529"/>
    <cellStyle name="Input 10 7 2 6" xfId="2530"/>
    <cellStyle name="Input 10 7 3" xfId="2531"/>
    <cellStyle name="Input 10 7 3 2" xfId="2532"/>
    <cellStyle name="Input 10 7 4" xfId="2533"/>
    <cellStyle name="Input 10 7 5" xfId="2534"/>
    <cellStyle name="Input 10 7 6" xfId="2535"/>
    <cellStyle name="Input 10 7 7" xfId="2536"/>
    <cellStyle name="Input 10 8" xfId="2537"/>
    <cellStyle name="Input 10 8 2" xfId="2538"/>
    <cellStyle name="Input 10 8 2 2" xfId="2539"/>
    <cellStyle name="Input 10 8 2 3" xfId="2540"/>
    <cellStyle name="Input 10 8 2 4" xfId="2541"/>
    <cellStyle name="Input 10 8 2 5" xfId="2542"/>
    <cellStyle name="Input 10 8 2 6" xfId="2543"/>
    <cellStyle name="Input 10 8 3" xfId="2544"/>
    <cellStyle name="Input 10 8 3 2" xfId="2545"/>
    <cellStyle name="Input 10 8 4" xfId="2546"/>
    <cellStyle name="Input 10 8 5" xfId="2547"/>
    <cellStyle name="Input 10 8 6" xfId="2548"/>
    <cellStyle name="Input 10 8 7" xfId="2549"/>
    <cellStyle name="Input 10 9" xfId="2550"/>
    <cellStyle name="Input 10 9 2" xfId="2551"/>
    <cellStyle name="Input 10 9 3" xfId="2552"/>
    <cellStyle name="Input 10 9 4" xfId="2553"/>
    <cellStyle name="Input 10 9 5" xfId="2554"/>
    <cellStyle name="Input 10 9 6" xfId="2555"/>
    <cellStyle name="Input 10_Subsidy" xfId="2556"/>
    <cellStyle name="Input 11" xfId="2557"/>
    <cellStyle name="Input 11 2" xfId="2558"/>
    <cellStyle name="Input 11 2 2" xfId="2559"/>
    <cellStyle name="Input 11 2 2 2" xfId="2560"/>
    <cellStyle name="Input 11 2 2 3" xfId="2561"/>
    <cellStyle name="Input 11 2 2 4" xfId="2562"/>
    <cellStyle name="Input 11 2 2 5" xfId="2563"/>
    <cellStyle name="Input 11 2 2 6" xfId="2564"/>
    <cellStyle name="Input 11 2 3" xfId="2565"/>
    <cellStyle name="Input 11 2 3 2" xfId="2566"/>
    <cellStyle name="Input 11 2 4" xfId="2567"/>
    <cellStyle name="Input 11 2 5" xfId="2568"/>
    <cellStyle name="Input 11 2 6" xfId="2569"/>
    <cellStyle name="Input 11 2 7" xfId="2570"/>
    <cellStyle name="Input 11 3" xfId="2571"/>
    <cellStyle name="Input 11 3 2" xfId="2572"/>
    <cellStyle name="Input 11 3 3" xfId="2573"/>
    <cellStyle name="Input 11 3 4" xfId="2574"/>
    <cellStyle name="Input 11 3 5" xfId="2575"/>
    <cellStyle name="Input 11 3 6" xfId="2576"/>
    <cellStyle name="Input 11 4" xfId="2577"/>
    <cellStyle name="Input 11 4 2" xfId="2578"/>
    <cellStyle name="Input 11 5" xfId="2579"/>
    <cellStyle name="Input 11 6" xfId="2580"/>
    <cellStyle name="Input 11 7" xfId="2581"/>
    <cellStyle name="Input 11 8" xfId="2582"/>
    <cellStyle name="Input 11_Subsidy" xfId="2583"/>
    <cellStyle name="Input 12" xfId="2584"/>
    <cellStyle name="Input 12 2" xfId="2585"/>
    <cellStyle name="Input 12 3" xfId="2586"/>
    <cellStyle name="Input 12 4" xfId="2587"/>
    <cellStyle name="Input 12 5" xfId="2588"/>
    <cellStyle name="Input 12 6" xfId="2589"/>
    <cellStyle name="Input 13" xfId="2590"/>
    <cellStyle name="Input 13 2" xfId="2591"/>
    <cellStyle name="Input 14" xfId="2592"/>
    <cellStyle name="Input 2" xfId="2593"/>
    <cellStyle name="Input 2 10" xfId="2594"/>
    <cellStyle name="Input 2 2" xfId="2595"/>
    <cellStyle name="Input 2 2 10" xfId="2596"/>
    <cellStyle name="Input 2 2 10 2" xfId="2597"/>
    <cellStyle name="Input 2 2 10 2 2" xfId="2598"/>
    <cellStyle name="Input 2 2 10 2 3" xfId="2599"/>
    <cellStyle name="Input 2 2 10 2 4" xfId="2600"/>
    <cellStyle name="Input 2 2 10 2 5" xfId="2601"/>
    <cellStyle name="Input 2 2 10 2 6" xfId="2602"/>
    <cellStyle name="Input 2 2 10 3" xfId="2603"/>
    <cellStyle name="Input 2 2 10 3 2" xfId="2604"/>
    <cellStyle name="Input 2 2 10 4" xfId="2605"/>
    <cellStyle name="Input 2 2 10 5" xfId="2606"/>
    <cellStyle name="Input 2 2 10 6" xfId="2607"/>
    <cellStyle name="Input 2 2 10 7" xfId="2608"/>
    <cellStyle name="Input 2 2 11" xfId="2609"/>
    <cellStyle name="Input 2 2 11 2" xfId="2610"/>
    <cellStyle name="Input 2 2 11 2 2" xfId="2611"/>
    <cellStyle name="Input 2 2 11 2 3" xfId="2612"/>
    <cellStyle name="Input 2 2 11 2 4" xfId="2613"/>
    <cellStyle name="Input 2 2 11 2 5" xfId="2614"/>
    <cellStyle name="Input 2 2 11 2 6" xfId="2615"/>
    <cellStyle name="Input 2 2 11 3" xfId="2616"/>
    <cellStyle name="Input 2 2 11 3 2" xfId="2617"/>
    <cellStyle name="Input 2 2 11 4" xfId="2618"/>
    <cellStyle name="Input 2 2 11 5" xfId="2619"/>
    <cellStyle name="Input 2 2 11 6" xfId="2620"/>
    <cellStyle name="Input 2 2 11 7" xfId="2621"/>
    <cellStyle name="Input 2 2 12" xfId="2622"/>
    <cellStyle name="Input 2 2 12 2" xfId="2623"/>
    <cellStyle name="Input 2 2 12 2 2" xfId="2624"/>
    <cellStyle name="Input 2 2 12 2 3" xfId="2625"/>
    <cellStyle name="Input 2 2 12 2 4" xfId="2626"/>
    <cellStyle name="Input 2 2 12 2 5" xfId="2627"/>
    <cellStyle name="Input 2 2 12 2 6" xfId="2628"/>
    <cellStyle name="Input 2 2 12 3" xfId="2629"/>
    <cellStyle name="Input 2 2 12 3 2" xfId="2630"/>
    <cellStyle name="Input 2 2 12 4" xfId="2631"/>
    <cellStyle name="Input 2 2 12 5" xfId="2632"/>
    <cellStyle name="Input 2 2 12 6" xfId="2633"/>
    <cellStyle name="Input 2 2 12 7" xfId="2634"/>
    <cellStyle name="Input 2 2 13" xfId="2635"/>
    <cellStyle name="Input 2 2 13 2" xfId="2636"/>
    <cellStyle name="Input 2 2 13 3" xfId="2637"/>
    <cellStyle name="Input 2 2 13 4" xfId="2638"/>
    <cellStyle name="Input 2 2 13 5" xfId="2639"/>
    <cellStyle name="Input 2 2 13 6" xfId="2640"/>
    <cellStyle name="Input 2 2 14" xfId="2641"/>
    <cellStyle name="Input 2 2 14 2" xfId="2642"/>
    <cellStyle name="Input 2 2 15" xfId="2643"/>
    <cellStyle name="Input 2 2 16" xfId="2644"/>
    <cellStyle name="Input 2 2 17" xfId="2645"/>
    <cellStyle name="Input 2 2 18" xfId="2646"/>
    <cellStyle name="Input 2 2 2" xfId="2647"/>
    <cellStyle name="Input 2 2 2 10" xfId="2648"/>
    <cellStyle name="Input 2 2 2 10 2" xfId="2649"/>
    <cellStyle name="Input 2 2 2 11" xfId="2650"/>
    <cellStyle name="Input 2 2 2 12" xfId="2651"/>
    <cellStyle name="Input 2 2 2 13" xfId="2652"/>
    <cellStyle name="Input 2 2 2 14" xfId="2653"/>
    <cellStyle name="Input 2 2 2 2" xfId="2654"/>
    <cellStyle name="Input 2 2 2 2 2" xfId="2655"/>
    <cellStyle name="Input 2 2 2 2 2 2" xfId="2656"/>
    <cellStyle name="Input 2 2 2 2 2 2 2" xfId="2657"/>
    <cellStyle name="Input 2 2 2 2 2 2 3" xfId="2658"/>
    <cellStyle name="Input 2 2 2 2 2 2 4" xfId="2659"/>
    <cellStyle name="Input 2 2 2 2 2 2 5" xfId="2660"/>
    <cellStyle name="Input 2 2 2 2 2 2 6" xfId="2661"/>
    <cellStyle name="Input 2 2 2 2 2 3" xfId="2662"/>
    <cellStyle name="Input 2 2 2 2 2 3 2" xfId="2663"/>
    <cellStyle name="Input 2 2 2 2 2 4" xfId="2664"/>
    <cellStyle name="Input 2 2 2 2 2 5" xfId="2665"/>
    <cellStyle name="Input 2 2 2 2 2 6" xfId="2666"/>
    <cellStyle name="Input 2 2 2 2 2 7" xfId="2667"/>
    <cellStyle name="Input 2 2 2 2 3" xfId="2668"/>
    <cellStyle name="Input 2 2 2 2 3 2" xfId="2669"/>
    <cellStyle name="Input 2 2 2 2 3 3" xfId="2670"/>
    <cellStyle name="Input 2 2 2 2 3 4" xfId="2671"/>
    <cellStyle name="Input 2 2 2 2 3 5" xfId="2672"/>
    <cellStyle name="Input 2 2 2 2 3 6" xfId="2673"/>
    <cellStyle name="Input 2 2 2 2 4" xfId="2674"/>
    <cellStyle name="Input 2 2 2 2 4 2" xfId="2675"/>
    <cellStyle name="Input 2 2 2 2 5" xfId="2676"/>
    <cellStyle name="Input 2 2 2 2 6" xfId="2677"/>
    <cellStyle name="Input 2 2 2 2 7" xfId="2678"/>
    <cellStyle name="Input 2 2 2 2 8" xfId="2679"/>
    <cellStyle name="Input 2 2 2 2_Subsidy" xfId="2680"/>
    <cellStyle name="Input 2 2 2 3" xfId="2681"/>
    <cellStyle name="Input 2 2 2 3 2" xfId="2682"/>
    <cellStyle name="Input 2 2 2 3 2 2" xfId="2683"/>
    <cellStyle name="Input 2 2 2 3 2 3" xfId="2684"/>
    <cellStyle name="Input 2 2 2 3 2 4" xfId="2685"/>
    <cellStyle name="Input 2 2 2 3 2 5" xfId="2686"/>
    <cellStyle name="Input 2 2 2 3 2 6" xfId="2687"/>
    <cellStyle name="Input 2 2 2 3 3" xfId="2688"/>
    <cellStyle name="Input 2 2 2 3 3 2" xfId="2689"/>
    <cellStyle name="Input 2 2 2 3 4" xfId="2690"/>
    <cellStyle name="Input 2 2 2 3 5" xfId="2691"/>
    <cellStyle name="Input 2 2 2 3 6" xfId="2692"/>
    <cellStyle name="Input 2 2 2 3 7" xfId="2693"/>
    <cellStyle name="Input 2 2 2 4" xfId="2694"/>
    <cellStyle name="Input 2 2 2 4 2" xfId="2695"/>
    <cellStyle name="Input 2 2 2 4 2 2" xfId="2696"/>
    <cellStyle name="Input 2 2 2 4 2 3" xfId="2697"/>
    <cellStyle name="Input 2 2 2 4 2 4" xfId="2698"/>
    <cellStyle name="Input 2 2 2 4 2 5" xfId="2699"/>
    <cellStyle name="Input 2 2 2 4 2 6" xfId="2700"/>
    <cellStyle name="Input 2 2 2 4 3" xfId="2701"/>
    <cellStyle name="Input 2 2 2 4 3 2" xfId="2702"/>
    <cellStyle name="Input 2 2 2 4 4" xfId="2703"/>
    <cellStyle name="Input 2 2 2 4 5" xfId="2704"/>
    <cellStyle name="Input 2 2 2 4 6" xfId="2705"/>
    <cellStyle name="Input 2 2 2 4 7" xfId="2706"/>
    <cellStyle name="Input 2 2 2 5" xfId="2707"/>
    <cellStyle name="Input 2 2 2 5 2" xfId="2708"/>
    <cellStyle name="Input 2 2 2 5 2 2" xfId="2709"/>
    <cellStyle name="Input 2 2 2 5 2 3" xfId="2710"/>
    <cellStyle name="Input 2 2 2 5 2 4" xfId="2711"/>
    <cellStyle name="Input 2 2 2 5 2 5" xfId="2712"/>
    <cellStyle name="Input 2 2 2 5 2 6" xfId="2713"/>
    <cellStyle name="Input 2 2 2 5 3" xfId="2714"/>
    <cellStyle name="Input 2 2 2 5 3 2" xfId="2715"/>
    <cellStyle name="Input 2 2 2 5 4" xfId="2716"/>
    <cellStyle name="Input 2 2 2 5 5" xfId="2717"/>
    <cellStyle name="Input 2 2 2 5 6" xfId="2718"/>
    <cellStyle name="Input 2 2 2 5 7" xfId="2719"/>
    <cellStyle name="Input 2 2 2 6" xfId="2720"/>
    <cellStyle name="Input 2 2 2 6 2" xfId="2721"/>
    <cellStyle name="Input 2 2 2 6 2 2" xfId="2722"/>
    <cellStyle name="Input 2 2 2 6 2 3" xfId="2723"/>
    <cellStyle name="Input 2 2 2 6 2 4" xfId="2724"/>
    <cellStyle name="Input 2 2 2 6 2 5" xfId="2725"/>
    <cellStyle name="Input 2 2 2 6 2 6" xfId="2726"/>
    <cellStyle name="Input 2 2 2 6 3" xfId="2727"/>
    <cellStyle name="Input 2 2 2 6 3 2" xfId="2728"/>
    <cellStyle name="Input 2 2 2 6 4" xfId="2729"/>
    <cellStyle name="Input 2 2 2 6 5" xfId="2730"/>
    <cellStyle name="Input 2 2 2 6 6" xfId="2731"/>
    <cellStyle name="Input 2 2 2 6 7" xfId="2732"/>
    <cellStyle name="Input 2 2 2 7" xfId="2733"/>
    <cellStyle name="Input 2 2 2 7 2" xfId="2734"/>
    <cellStyle name="Input 2 2 2 7 2 2" xfId="2735"/>
    <cellStyle name="Input 2 2 2 7 2 3" xfId="2736"/>
    <cellStyle name="Input 2 2 2 7 2 4" xfId="2737"/>
    <cellStyle name="Input 2 2 2 7 2 5" xfId="2738"/>
    <cellStyle name="Input 2 2 2 7 2 6" xfId="2739"/>
    <cellStyle name="Input 2 2 2 7 3" xfId="2740"/>
    <cellStyle name="Input 2 2 2 7 3 2" xfId="2741"/>
    <cellStyle name="Input 2 2 2 7 4" xfId="2742"/>
    <cellStyle name="Input 2 2 2 7 5" xfId="2743"/>
    <cellStyle name="Input 2 2 2 7 6" xfId="2744"/>
    <cellStyle name="Input 2 2 2 7 7" xfId="2745"/>
    <cellStyle name="Input 2 2 2 8" xfId="2746"/>
    <cellStyle name="Input 2 2 2 8 2" xfId="2747"/>
    <cellStyle name="Input 2 2 2 8 2 2" xfId="2748"/>
    <cellStyle name="Input 2 2 2 8 2 3" xfId="2749"/>
    <cellStyle name="Input 2 2 2 8 2 4" xfId="2750"/>
    <cellStyle name="Input 2 2 2 8 2 5" xfId="2751"/>
    <cellStyle name="Input 2 2 2 8 2 6" xfId="2752"/>
    <cellStyle name="Input 2 2 2 8 3" xfId="2753"/>
    <cellStyle name="Input 2 2 2 8 3 2" xfId="2754"/>
    <cellStyle name="Input 2 2 2 8 4" xfId="2755"/>
    <cellStyle name="Input 2 2 2 8 5" xfId="2756"/>
    <cellStyle name="Input 2 2 2 8 6" xfId="2757"/>
    <cellStyle name="Input 2 2 2 8 7" xfId="2758"/>
    <cellStyle name="Input 2 2 2 9" xfId="2759"/>
    <cellStyle name="Input 2 2 2 9 2" xfId="2760"/>
    <cellStyle name="Input 2 2 2 9 3" xfId="2761"/>
    <cellStyle name="Input 2 2 2 9 4" xfId="2762"/>
    <cellStyle name="Input 2 2 2 9 5" xfId="2763"/>
    <cellStyle name="Input 2 2 2 9 6" xfId="2764"/>
    <cellStyle name="Input 2 2 2_Subsidy" xfId="2765"/>
    <cellStyle name="Input 2 2 3" xfId="2766"/>
    <cellStyle name="Input 2 2 3 10" xfId="2767"/>
    <cellStyle name="Input 2 2 3 10 2" xfId="2768"/>
    <cellStyle name="Input 2 2 3 11" xfId="2769"/>
    <cellStyle name="Input 2 2 3 12" xfId="2770"/>
    <cellStyle name="Input 2 2 3 13" xfId="2771"/>
    <cellStyle name="Input 2 2 3 14" xfId="2772"/>
    <cellStyle name="Input 2 2 3 2" xfId="2773"/>
    <cellStyle name="Input 2 2 3 2 2" xfId="2774"/>
    <cellStyle name="Input 2 2 3 2 2 2" xfId="2775"/>
    <cellStyle name="Input 2 2 3 2 2 2 2" xfId="2776"/>
    <cellStyle name="Input 2 2 3 2 2 2 3" xfId="2777"/>
    <cellStyle name="Input 2 2 3 2 2 2 4" xfId="2778"/>
    <cellStyle name="Input 2 2 3 2 2 2 5" xfId="2779"/>
    <cellStyle name="Input 2 2 3 2 2 2 6" xfId="2780"/>
    <cellStyle name="Input 2 2 3 2 2 3" xfId="2781"/>
    <cellStyle name="Input 2 2 3 2 2 3 2" xfId="2782"/>
    <cellStyle name="Input 2 2 3 2 2 4" xfId="2783"/>
    <cellStyle name="Input 2 2 3 2 2 5" xfId="2784"/>
    <cellStyle name="Input 2 2 3 2 2 6" xfId="2785"/>
    <cellStyle name="Input 2 2 3 2 2 7" xfId="2786"/>
    <cellStyle name="Input 2 2 3 2 3" xfId="2787"/>
    <cellStyle name="Input 2 2 3 2 3 2" xfId="2788"/>
    <cellStyle name="Input 2 2 3 2 3 3" xfId="2789"/>
    <cellStyle name="Input 2 2 3 2 3 4" xfId="2790"/>
    <cellStyle name="Input 2 2 3 2 3 5" xfId="2791"/>
    <cellStyle name="Input 2 2 3 2 3 6" xfId="2792"/>
    <cellStyle name="Input 2 2 3 2 4" xfId="2793"/>
    <cellStyle name="Input 2 2 3 2 4 2" xfId="2794"/>
    <cellStyle name="Input 2 2 3 2 5" xfId="2795"/>
    <cellStyle name="Input 2 2 3 2 6" xfId="2796"/>
    <cellStyle name="Input 2 2 3 2 7" xfId="2797"/>
    <cellStyle name="Input 2 2 3 2 8" xfId="2798"/>
    <cellStyle name="Input 2 2 3 2_Subsidy" xfId="2799"/>
    <cellStyle name="Input 2 2 3 3" xfId="2800"/>
    <cellStyle name="Input 2 2 3 3 2" xfId="2801"/>
    <cellStyle name="Input 2 2 3 3 2 2" xfId="2802"/>
    <cellStyle name="Input 2 2 3 3 2 3" xfId="2803"/>
    <cellStyle name="Input 2 2 3 3 2 4" xfId="2804"/>
    <cellStyle name="Input 2 2 3 3 2 5" xfId="2805"/>
    <cellStyle name="Input 2 2 3 3 2 6" xfId="2806"/>
    <cellStyle name="Input 2 2 3 3 3" xfId="2807"/>
    <cellStyle name="Input 2 2 3 3 3 2" xfId="2808"/>
    <cellStyle name="Input 2 2 3 3 4" xfId="2809"/>
    <cellStyle name="Input 2 2 3 3 5" xfId="2810"/>
    <cellStyle name="Input 2 2 3 3 6" xfId="2811"/>
    <cellStyle name="Input 2 2 3 3 7" xfId="2812"/>
    <cellStyle name="Input 2 2 3 4" xfId="2813"/>
    <cellStyle name="Input 2 2 3 4 2" xfId="2814"/>
    <cellStyle name="Input 2 2 3 4 2 2" xfId="2815"/>
    <cellStyle name="Input 2 2 3 4 2 3" xfId="2816"/>
    <cellStyle name="Input 2 2 3 4 2 4" xfId="2817"/>
    <cellStyle name="Input 2 2 3 4 2 5" xfId="2818"/>
    <cellStyle name="Input 2 2 3 4 2 6" xfId="2819"/>
    <cellStyle name="Input 2 2 3 4 3" xfId="2820"/>
    <cellStyle name="Input 2 2 3 4 3 2" xfId="2821"/>
    <cellStyle name="Input 2 2 3 4 4" xfId="2822"/>
    <cellStyle name="Input 2 2 3 4 5" xfId="2823"/>
    <cellStyle name="Input 2 2 3 4 6" xfId="2824"/>
    <cellStyle name="Input 2 2 3 4 7" xfId="2825"/>
    <cellStyle name="Input 2 2 3 5" xfId="2826"/>
    <cellStyle name="Input 2 2 3 5 2" xfId="2827"/>
    <cellStyle name="Input 2 2 3 5 2 2" xfId="2828"/>
    <cellStyle name="Input 2 2 3 5 2 3" xfId="2829"/>
    <cellStyle name="Input 2 2 3 5 2 4" xfId="2830"/>
    <cellStyle name="Input 2 2 3 5 2 5" xfId="2831"/>
    <cellStyle name="Input 2 2 3 5 2 6" xfId="2832"/>
    <cellStyle name="Input 2 2 3 5 3" xfId="2833"/>
    <cellStyle name="Input 2 2 3 5 3 2" xfId="2834"/>
    <cellStyle name="Input 2 2 3 5 4" xfId="2835"/>
    <cellStyle name="Input 2 2 3 5 5" xfId="2836"/>
    <cellStyle name="Input 2 2 3 5 6" xfId="2837"/>
    <cellStyle name="Input 2 2 3 5 7" xfId="2838"/>
    <cellStyle name="Input 2 2 3 6" xfId="2839"/>
    <cellStyle name="Input 2 2 3 6 2" xfId="2840"/>
    <cellStyle name="Input 2 2 3 6 2 2" xfId="2841"/>
    <cellStyle name="Input 2 2 3 6 2 3" xfId="2842"/>
    <cellStyle name="Input 2 2 3 6 2 4" xfId="2843"/>
    <cellStyle name="Input 2 2 3 6 2 5" xfId="2844"/>
    <cellStyle name="Input 2 2 3 6 2 6" xfId="2845"/>
    <cellStyle name="Input 2 2 3 6 3" xfId="2846"/>
    <cellStyle name="Input 2 2 3 6 3 2" xfId="2847"/>
    <cellStyle name="Input 2 2 3 6 4" xfId="2848"/>
    <cellStyle name="Input 2 2 3 6 5" xfId="2849"/>
    <cellStyle name="Input 2 2 3 6 6" xfId="2850"/>
    <cellStyle name="Input 2 2 3 6 7" xfId="2851"/>
    <cellStyle name="Input 2 2 3 7" xfId="2852"/>
    <cellStyle name="Input 2 2 3 7 2" xfId="2853"/>
    <cellStyle name="Input 2 2 3 7 2 2" xfId="2854"/>
    <cellStyle name="Input 2 2 3 7 2 3" xfId="2855"/>
    <cellStyle name="Input 2 2 3 7 2 4" xfId="2856"/>
    <cellStyle name="Input 2 2 3 7 2 5" xfId="2857"/>
    <cellStyle name="Input 2 2 3 7 2 6" xfId="2858"/>
    <cellStyle name="Input 2 2 3 7 3" xfId="2859"/>
    <cellStyle name="Input 2 2 3 7 3 2" xfId="2860"/>
    <cellStyle name="Input 2 2 3 7 4" xfId="2861"/>
    <cellStyle name="Input 2 2 3 7 5" xfId="2862"/>
    <cellStyle name="Input 2 2 3 7 6" xfId="2863"/>
    <cellStyle name="Input 2 2 3 7 7" xfId="2864"/>
    <cellStyle name="Input 2 2 3 8" xfId="2865"/>
    <cellStyle name="Input 2 2 3 8 2" xfId="2866"/>
    <cellStyle name="Input 2 2 3 8 2 2" xfId="2867"/>
    <cellStyle name="Input 2 2 3 8 2 3" xfId="2868"/>
    <cellStyle name="Input 2 2 3 8 2 4" xfId="2869"/>
    <cellStyle name="Input 2 2 3 8 2 5" xfId="2870"/>
    <cellStyle name="Input 2 2 3 8 2 6" xfId="2871"/>
    <cellStyle name="Input 2 2 3 8 3" xfId="2872"/>
    <cellStyle name="Input 2 2 3 8 3 2" xfId="2873"/>
    <cellStyle name="Input 2 2 3 8 4" xfId="2874"/>
    <cellStyle name="Input 2 2 3 8 5" xfId="2875"/>
    <cellStyle name="Input 2 2 3 8 6" xfId="2876"/>
    <cellStyle name="Input 2 2 3 8 7" xfId="2877"/>
    <cellStyle name="Input 2 2 3 9" xfId="2878"/>
    <cellStyle name="Input 2 2 3 9 2" xfId="2879"/>
    <cellStyle name="Input 2 2 3 9 3" xfId="2880"/>
    <cellStyle name="Input 2 2 3 9 4" xfId="2881"/>
    <cellStyle name="Input 2 2 3 9 5" xfId="2882"/>
    <cellStyle name="Input 2 2 3 9 6" xfId="2883"/>
    <cellStyle name="Input 2 2 3_Subsidy" xfId="2884"/>
    <cellStyle name="Input 2 2 4" xfId="2885"/>
    <cellStyle name="Input 2 2 4 10" xfId="2886"/>
    <cellStyle name="Input 2 2 4 10 2" xfId="2887"/>
    <cellStyle name="Input 2 2 4 11" xfId="2888"/>
    <cellStyle name="Input 2 2 4 12" xfId="2889"/>
    <cellStyle name="Input 2 2 4 13" xfId="2890"/>
    <cellStyle name="Input 2 2 4 14" xfId="2891"/>
    <cellStyle name="Input 2 2 4 2" xfId="2892"/>
    <cellStyle name="Input 2 2 4 2 2" xfId="2893"/>
    <cellStyle name="Input 2 2 4 2 2 2" xfId="2894"/>
    <cellStyle name="Input 2 2 4 2 2 2 2" xfId="2895"/>
    <cellStyle name="Input 2 2 4 2 2 2 3" xfId="2896"/>
    <cellStyle name="Input 2 2 4 2 2 2 4" xfId="2897"/>
    <cellStyle name="Input 2 2 4 2 2 2 5" xfId="2898"/>
    <cellStyle name="Input 2 2 4 2 2 2 6" xfId="2899"/>
    <cellStyle name="Input 2 2 4 2 2 3" xfId="2900"/>
    <cellStyle name="Input 2 2 4 2 2 3 2" xfId="2901"/>
    <cellStyle name="Input 2 2 4 2 2 4" xfId="2902"/>
    <cellStyle name="Input 2 2 4 2 2 5" xfId="2903"/>
    <cellStyle name="Input 2 2 4 2 2 6" xfId="2904"/>
    <cellStyle name="Input 2 2 4 2 2 7" xfId="2905"/>
    <cellStyle name="Input 2 2 4 2 3" xfId="2906"/>
    <cellStyle name="Input 2 2 4 2 3 2" xfId="2907"/>
    <cellStyle name="Input 2 2 4 2 3 3" xfId="2908"/>
    <cellStyle name="Input 2 2 4 2 3 4" xfId="2909"/>
    <cellStyle name="Input 2 2 4 2 3 5" xfId="2910"/>
    <cellStyle name="Input 2 2 4 2 3 6" xfId="2911"/>
    <cellStyle name="Input 2 2 4 2 4" xfId="2912"/>
    <cellStyle name="Input 2 2 4 2 4 2" xfId="2913"/>
    <cellStyle name="Input 2 2 4 2 5" xfId="2914"/>
    <cellStyle name="Input 2 2 4 2 6" xfId="2915"/>
    <cellStyle name="Input 2 2 4 2 7" xfId="2916"/>
    <cellStyle name="Input 2 2 4 2 8" xfId="2917"/>
    <cellStyle name="Input 2 2 4 2_Subsidy" xfId="2918"/>
    <cellStyle name="Input 2 2 4 3" xfId="2919"/>
    <cellStyle name="Input 2 2 4 3 2" xfId="2920"/>
    <cellStyle name="Input 2 2 4 3 2 2" xfId="2921"/>
    <cellStyle name="Input 2 2 4 3 2 3" xfId="2922"/>
    <cellStyle name="Input 2 2 4 3 2 4" xfId="2923"/>
    <cellStyle name="Input 2 2 4 3 2 5" xfId="2924"/>
    <cellStyle name="Input 2 2 4 3 2 6" xfId="2925"/>
    <cellStyle name="Input 2 2 4 3 3" xfId="2926"/>
    <cellStyle name="Input 2 2 4 3 3 2" xfId="2927"/>
    <cellStyle name="Input 2 2 4 3 4" xfId="2928"/>
    <cellStyle name="Input 2 2 4 3 5" xfId="2929"/>
    <cellStyle name="Input 2 2 4 3 6" xfId="2930"/>
    <cellStyle name="Input 2 2 4 3 7" xfId="2931"/>
    <cellStyle name="Input 2 2 4 4" xfId="2932"/>
    <cellStyle name="Input 2 2 4 4 2" xfId="2933"/>
    <cellStyle name="Input 2 2 4 4 2 2" xfId="2934"/>
    <cellStyle name="Input 2 2 4 4 2 3" xfId="2935"/>
    <cellStyle name="Input 2 2 4 4 2 4" xfId="2936"/>
    <cellStyle name="Input 2 2 4 4 2 5" xfId="2937"/>
    <cellStyle name="Input 2 2 4 4 2 6" xfId="2938"/>
    <cellStyle name="Input 2 2 4 4 3" xfId="2939"/>
    <cellStyle name="Input 2 2 4 4 3 2" xfId="2940"/>
    <cellStyle name="Input 2 2 4 4 4" xfId="2941"/>
    <cellStyle name="Input 2 2 4 4 5" xfId="2942"/>
    <cellStyle name="Input 2 2 4 4 6" xfId="2943"/>
    <cellStyle name="Input 2 2 4 4 7" xfId="2944"/>
    <cellStyle name="Input 2 2 4 5" xfId="2945"/>
    <cellStyle name="Input 2 2 4 5 2" xfId="2946"/>
    <cellStyle name="Input 2 2 4 5 2 2" xfId="2947"/>
    <cellStyle name="Input 2 2 4 5 2 3" xfId="2948"/>
    <cellStyle name="Input 2 2 4 5 2 4" xfId="2949"/>
    <cellStyle name="Input 2 2 4 5 2 5" xfId="2950"/>
    <cellStyle name="Input 2 2 4 5 2 6" xfId="2951"/>
    <cellStyle name="Input 2 2 4 5 3" xfId="2952"/>
    <cellStyle name="Input 2 2 4 5 3 2" xfId="2953"/>
    <cellStyle name="Input 2 2 4 5 4" xfId="2954"/>
    <cellStyle name="Input 2 2 4 5 5" xfId="2955"/>
    <cellStyle name="Input 2 2 4 5 6" xfId="2956"/>
    <cellStyle name="Input 2 2 4 5 7" xfId="2957"/>
    <cellStyle name="Input 2 2 4 6" xfId="2958"/>
    <cellStyle name="Input 2 2 4 6 2" xfId="2959"/>
    <cellStyle name="Input 2 2 4 6 2 2" xfId="2960"/>
    <cellStyle name="Input 2 2 4 6 2 3" xfId="2961"/>
    <cellStyle name="Input 2 2 4 6 2 4" xfId="2962"/>
    <cellStyle name="Input 2 2 4 6 2 5" xfId="2963"/>
    <cellStyle name="Input 2 2 4 6 2 6" xfId="2964"/>
    <cellStyle name="Input 2 2 4 6 3" xfId="2965"/>
    <cellStyle name="Input 2 2 4 6 3 2" xfId="2966"/>
    <cellStyle name="Input 2 2 4 6 4" xfId="2967"/>
    <cellStyle name="Input 2 2 4 6 5" xfId="2968"/>
    <cellStyle name="Input 2 2 4 6 6" xfId="2969"/>
    <cellStyle name="Input 2 2 4 6 7" xfId="2970"/>
    <cellStyle name="Input 2 2 4 7" xfId="2971"/>
    <cellStyle name="Input 2 2 4 7 2" xfId="2972"/>
    <cellStyle name="Input 2 2 4 7 2 2" xfId="2973"/>
    <cellStyle name="Input 2 2 4 7 2 3" xfId="2974"/>
    <cellStyle name="Input 2 2 4 7 2 4" xfId="2975"/>
    <cellStyle name="Input 2 2 4 7 2 5" xfId="2976"/>
    <cellStyle name="Input 2 2 4 7 2 6" xfId="2977"/>
    <cellStyle name="Input 2 2 4 7 3" xfId="2978"/>
    <cellStyle name="Input 2 2 4 7 3 2" xfId="2979"/>
    <cellStyle name="Input 2 2 4 7 4" xfId="2980"/>
    <cellStyle name="Input 2 2 4 7 5" xfId="2981"/>
    <cellStyle name="Input 2 2 4 7 6" xfId="2982"/>
    <cellStyle name="Input 2 2 4 7 7" xfId="2983"/>
    <cellStyle name="Input 2 2 4 8" xfId="2984"/>
    <cellStyle name="Input 2 2 4 8 2" xfId="2985"/>
    <cellStyle name="Input 2 2 4 8 2 2" xfId="2986"/>
    <cellStyle name="Input 2 2 4 8 2 3" xfId="2987"/>
    <cellStyle name="Input 2 2 4 8 2 4" xfId="2988"/>
    <cellStyle name="Input 2 2 4 8 2 5" xfId="2989"/>
    <cellStyle name="Input 2 2 4 8 2 6" xfId="2990"/>
    <cellStyle name="Input 2 2 4 8 3" xfId="2991"/>
    <cellStyle name="Input 2 2 4 8 3 2" xfId="2992"/>
    <cellStyle name="Input 2 2 4 8 4" xfId="2993"/>
    <cellStyle name="Input 2 2 4 8 5" xfId="2994"/>
    <cellStyle name="Input 2 2 4 8 6" xfId="2995"/>
    <cellStyle name="Input 2 2 4 8 7" xfId="2996"/>
    <cellStyle name="Input 2 2 4 9" xfId="2997"/>
    <cellStyle name="Input 2 2 4 9 2" xfId="2998"/>
    <cellStyle name="Input 2 2 4 9 3" xfId="2999"/>
    <cellStyle name="Input 2 2 4 9 4" xfId="3000"/>
    <cellStyle name="Input 2 2 4 9 5" xfId="3001"/>
    <cellStyle name="Input 2 2 4 9 6" xfId="3002"/>
    <cellStyle name="Input 2 2 4_Subsidy" xfId="3003"/>
    <cellStyle name="Input 2 2 5" xfId="3004"/>
    <cellStyle name="Input 2 2 5 10" xfId="3005"/>
    <cellStyle name="Input 2 2 5 10 2" xfId="3006"/>
    <cellStyle name="Input 2 2 5 11" xfId="3007"/>
    <cellStyle name="Input 2 2 5 12" xfId="3008"/>
    <cellStyle name="Input 2 2 5 13" xfId="3009"/>
    <cellStyle name="Input 2 2 5 14" xfId="3010"/>
    <cellStyle name="Input 2 2 5 2" xfId="3011"/>
    <cellStyle name="Input 2 2 5 2 2" xfId="3012"/>
    <cellStyle name="Input 2 2 5 2 2 2" xfId="3013"/>
    <cellStyle name="Input 2 2 5 2 2 2 2" xfId="3014"/>
    <cellStyle name="Input 2 2 5 2 2 2 3" xfId="3015"/>
    <cellStyle name="Input 2 2 5 2 2 2 4" xfId="3016"/>
    <cellStyle name="Input 2 2 5 2 2 2 5" xfId="3017"/>
    <cellStyle name="Input 2 2 5 2 2 2 6" xfId="3018"/>
    <cellStyle name="Input 2 2 5 2 2 3" xfId="3019"/>
    <cellStyle name="Input 2 2 5 2 2 3 2" xfId="3020"/>
    <cellStyle name="Input 2 2 5 2 2 4" xfId="3021"/>
    <cellStyle name="Input 2 2 5 2 2 5" xfId="3022"/>
    <cellStyle name="Input 2 2 5 2 2 6" xfId="3023"/>
    <cellStyle name="Input 2 2 5 2 2 7" xfId="3024"/>
    <cellStyle name="Input 2 2 5 2 3" xfId="3025"/>
    <cellStyle name="Input 2 2 5 2 3 2" xfId="3026"/>
    <cellStyle name="Input 2 2 5 2 3 3" xfId="3027"/>
    <cellStyle name="Input 2 2 5 2 3 4" xfId="3028"/>
    <cellStyle name="Input 2 2 5 2 3 5" xfId="3029"/>
    <cellStyle name="Input 2 2 5 2 3 6" xfId="3030"/>
    <cellStyle name="Input 2 2 5 2 4" xfId="3031"/>
    <cellStyle name="Input 2 2 5 2 4 2" xfId="3032"/>
    <cellStyle name="Input 2 2 5 2 5" xfId="3033"/>
    <cellStyle name="Input 2 2 5 2 6" xfId="3034"/>
    <cellStyle name="Input 2 2 5 2 7" xfId="3035"/>
    <cellStyle name="Input 2 2 5 2 8" xfId="3036"/>
    <cellStyle name="Input 2 2 5 2_Subsidy" xfId="3037"/>
    <cellStyle name="Input 2 2 5 3" xfId="3038"/>
    <cellStyle name="Input 2 2 5 3 2" xfId="3039"/>
    <cellStyle name="Input 2 2 5 3 2 2" xfId="3040"/>
    <cellStyle name="Input 2 2 5 3 2 3" xfId="3041"/>
    <cellStyle name="Input 2 2 5 3 2 4" xfId="3042"/>
    <cellStyle name="Input 2 2 5 3 2 5" xfId="3043"/>
    <cellStyle name="Input 2 2 5 3 2 6" xfId="3044"/>
    <cellStyle name="Input 2 2 5 3 3" xfId="3045"/>
    <cellStyle name="Input 2 2 5 3 3 2" xfId="3046"/>
    <cellStyle name="Input 2 2 5 3 4" xfId="3047"/>
    <cellStyle name="Input 2 2 5 3 5" xfId="3048"/>
    <cellStyle name="Input 2 2 5 3 6" xfId="3049"/>
    <cellStyle name="Input 2 2 5 3 7" xfId="3050"/>
    <cellStyle name="Input 2 2 5 4" xfId="3051"/>
    <cellStyle name="Input 2 2 5 4 2" xfId="3052"/>
    <cellStyle name="Input 2 2 5 4 2 2" xfId="3053"/>
    <cellStyle name="Input 2 2 5 4 2 3" xfId="3054"/>
    <cellStyle name="Input 2 2 5 4 2 4" xfId="3055"/>
    <cellStyle name="Input 2 2 5 4 2 5" xfId="3056"/>
    <cellStyle name="Input 2 2 5 4 2 6" xfId="3057"/>
    <cellStyle name="Input 2 2 5 4 3" xfId="3058"/>
    <cellStyle name="Input 2 2 5 4 3 2" xfId="3059"/>
    <cellStyle name="Input 2 2 5 4 4" xfId="3060"/>
    <cellStyle name="Input 2 2 5 4 5" xfId="3061"/>
    <cellStyle name="Input 2 2 5 4 6" xfId="3062"/>
    <cellStyle name="Input 2 2 5 4 7" xfId="3063"/>
    <cellStyle name="Input 2 2 5 5" xfId="3064"/>
    <cellStyle name="Input 2 2 5 5 2" xfId="3065"/>
    <cellStyle name="Input 2 2 5 5 2 2" xfId="3066"/>
    <cellStyle name="Input 2 2 5 5 2 3" xfId="3067"/>
    <cellStyle name="Input 2 2 5 5 2 4" xfId="3068"/>
    <cellStyle name="Input 2 2 5 5 2 5" xfId="3069"/>
    <cellStyle name="Input 2 2 5 5 2 6" xfId="3070"/>
    <cellStyle name="Input 2 2 5 5 3" xfId="3071"/>
    <cellStyle name="Input 2 2 5 5 3 2" xfId="3072"/>
    <cellStyle name="Input 2 2 5 5 4" xfId="3073"/>
    <cellStyle name="Input 2 2 5 5 5" xfId="3074"/>
    <cellStyle name="Input 2 2 5 5 6" xfId="3075"/>
    <cellStyle name="Input 2 2 5 5 7" xfId="3076"/>
    <cellStyle name="Input 2 2 5 6" xfId="3077"/>
    <cellStyle name="Input 2 2 5 6 2" xfId="3078"/>
    <cellStyle name="Input 2 2 5 6 2 2" xfId="3079"/>
    <cellStyle name="Input 2 2 5 6 2 3" xfId="3080"/>
    <cellStyle name="Input 2 2 5 6 2 4" xfId="3081"/>
    <cellStyle name="Input 2 2 5 6 2 5" xfId="3082"/>
    <cellStyle name="Input 2 2 5 6 2 6" xfId="3083"/>
    <cellStyle name="Input 2 2 5 6 3" xfId="3084"/>
    <cellStyle name="Input 2 2 5 6 3 2" xfId="3085"/>
    <cellStyle name="Input 2 2 5 6 4" xfId="3086"/>
    <cellStyle name="Input 2 2 5 6 5" xfId="3087"/>
    <cellStyle name="Input 2 2 5 6 6" xfId="3088"/>
    <cellStyle name="Input 2 2 5 6 7" xfId="3089"/>
    <cellStyle name="Input 2 2 5 7" xfId="3090"/>
    <cellStyle name="Input 2 2 5 7 2" xfId="3091"/>
    <cellStyle name="Input 2 2 5 7 2 2" xfId="3092"/>
    <cellStyle name="Input 2 2 5 7 2 3" xfId="3093"/>
    <cellStyle name="Input 2 2 5 7 2 4" xfId="3094"/>
    <cellStyle name="Input 2 2 5 7 2 5" xfId="3095"/>
    <cellStyle name="Input 2 2 5 7 2 6" xfId="3096"/>
    <cellStyle name="Input 2 2 5 7 3" xfId="3097"/>
    <cellStyle name="Input 2 2 5 7 3 2" xfId="3098"/>
    <cellStyle name="Input 2 2 5 7 4" xfId="3099"/>
    <cellStyle name="Input 2 2 5 7 5" xfId="3100"/>
    <cellStyle name="Input 2 2 5 7 6" xfId="3101"/>
    <cellStyle name="Input 2 2 5 7 7" xfId="3102"/>
    <cellStyle name="Input 2 2 5 8" xfId="3103"/>
    <cellStyle name="Input 2 2 5 8 2" xfId="3104"/>
    <cellStyle name="Input 2 2 5 8 2 2" xfId="3105"/>
    <cellStyle name="Input 2 2 5 8 2 3" xfId="3106"/>
    <cellStyle name="Input 2 2 5 8 2 4" xfId="3107"/>
    <cellStyle name="Input 2 2 5 8 2 5" xfId="3108"/>
    <cellStyle name="Input 2 2 5 8 2 6" xfId="3109"/>
    <cellStyle name="Input 2 2 5 8 3" xfId="3110"/>
    <cellStyle name="Input 2 2 5 8 3 2" xfId="3111"/>
    <cellStyle name="Input 2 2 5 8 4" xfId="3112"/>
    <cellStyle name="Input 2 2 5 8 5" xfId="3113"/>
    <cellStyle name="Input 2 2 5 8 6" xfId="3114"/>
    <cellStyle name="Input 2 2 5 8 7" xfId="3115"/>
    <cellStyle name="Input 2 2 5 9" xfId="3116"/>
    <cellStyle name="Input 2 2 5 9 2" xfId="3117"/>
    <cellStyle name="Input 2 2 5 9 3" xfId="3118"/>
    <cellStyle name="Input 2 2 5 9 4" xfId="3119"/>
    <cellStyle name="Input 2 2 5 9 5" xfId="3120"/>
    <cellStyle name="Input 2 2 5 9 6" xfId="3121"/>
    <cellStyle name="Input 2 2 5_Subsidy" xfId="3122"/>
    <cellStyle name="Input 2 2 6" xfId="3123"/>
    <cellStyle name="Input 2 2 6 2" xfId="3124"/>
    <cellStyle name="Input 2 2 6 2 2" xfId="3125"/>
    <cellStyle name="Input 2 2 6 2 2 2" xfId="3126"/>
    <cellStyle name="Input 2 2 6 2 2 3" xfId="3127"/>
    <cellStyle name="Input 2 2 6 2 2 4" xfId="3128"/>
    <cellStyle name="Input 2 2 6 2 2 5" xfId="3129"/>
    <cellStyle name="Input 2 2 6 2 2 6" xfId="3130"/>
    <cellStyle name="Input 2 2 6 2 3" xfId="3131"/>
    <cellStyle name="Input 2 2 6 2 3 2" xfId="3132"/>
    <cellStyle name="Input 2 2 6 2 4" xfId="3133"/>
    <cellStyle name="Input 2 2 6 2 5" xfId="3134"/>
    <cellStyle name="Input 2 2 6 2 6" xfId="3135"/>
    <cellStyle name="Input 2 2 6 2 7" xfId="3136"/>
    <cellStyle name="Input 2 2 6 3" xfId="3137"/>
    <cellStyle name="Input 2 2 6 3 2" xfId="3138"/>
    <cellStyle name="Input 2 2 6 3 3" xfId="3139"/>
    <cellStyle name="Input 2 2 6 3 4" xfId="3140"/>
    <cellStyle name="Input 2 2 6 3 5" xfId="3141"/>
    <cellStyle name="Input 2 2 6 3 6" xfId="3142"/>
    <cellStyle name="Input 2 2 6 4" xfId="3143"/>
    <cellStyle name="Input 2 2 6 4 2" xfId="3144"/>
    <cellStyle name="Input 2 2 6 5" xfId="3145"/>
    <cellStyle name="Input 2 2 6 6" xfId="3146"/>
    <cellStyle name="Input 2 2 6 7" xfId="3147"/>
    <cellStyle name="Input 2 2 6 8" xfId="3148"/>
    <cellStyle name="Input 2 2 6_Subsidy" xfId="3149"/>
    <cellStyle name="Input 2 2 7" xfId="3150"/>
    <cellStyle name="Input 2 2 7 2" xfId="3151"/>
    <cellStyle name="Input 2 2 7 2 2" xfId="3152"/>
    <cellStyle name="Input 2 2 7 2 3" xfId="3153"/>
    <cellStyle name="Input 2 2 7 2 4" xfId="3154"/>
    <cellStyle name="Input 2 2 7 2 5" xfId="3155"/>
    <cellStyle name="Input 2 2 7 2 6" xfId="3156"/>
    <cellStyle name="Input 2 2 7 3" xfId="3157"/>
    <cellStyle name="Input 2 2 7 3 2" xfId="3158"/>
    <cellStyle name="Input 2 2 7 4" xfId="3159"/>
    <cellStyle name="Input 2 2 7 5" xfId="3160"/>
    <cellStyle name="Input 2 2 7 6" xfId="3161"/>
    <cellStyle name="Input 2 2 7 7" xfId="3162"/>
    <cellStyle name="Input 2 2 8" xfId="3163"/>
    <cellStyle name="Input 2 2 8 2" xfId="3164"/>
    <cellStyle name="Input 2 2 8 2 2" xfId="3165"/>
    <cellStyle name="Input 2 2 8 2 3" xfId="3166"/>
    <cellStyle name="Input 2 2 8 2 4" xfId="3167"/>
    <cellStyle name="Input 2 2 8 2 5" xfId="3168"/>
    <cellStyle name="Input 2 2 8 2 6" xfId="3169"/>
    <cellStyle name="Input 2 2 8 3" xfId="3170"/>
    <cellStyle name="Input 2 2 8 3 2" xfId="3171"/>
    <cellStyle name="Input 2 2 8 4" xfId="3172"/>
    <cellStyle name="Input 2 2 8 5" xfId="3173"/>
    <cellStyle name="Input 2 2 8 6" xfId="3174"/>
    <cellStyle name="Input 2 2 8 7" xfId="3175"/>
    <cellStyle name="Input 2 2 9" xfId="3176"/>
    <cellStyle name="Input 2 2 9 2" xfId="3177"/>
    <cellStyle name="Input 2 2 9 2 2" xfId="3178"/>
    <cellStyle name="Input 2 2 9 2 3" xfId="3179"/>
    <cellStyle name="Input 2 2 9 2 4" xfId="3180"/>
    <cellStyle name="Input 2 2 9 2 5" xfId="3181"/>
    <cellStyle name="Input 2 2 9 2 6" xfId="3182"/>
    <cellStyle name="Input 2 2 9 3" xfId="3183"/>
    <cellStyle name="Input 2 2 9 3 2" xfId="3184"/>
    <cellStyle name="Input 2 2 9 4" xfId="3185"/>
    <cellStyle name="Input 2 2 9 5" xfId="3186"/>
    <cellStyle name="Input 2 2 9 6" xfId="3187"/>
    <cellStyle name="Input 2 2 9 7" xfId="3188"/>
    <cellStyle name="Input 2 2_ST" xfId="3189"/>
    <cellStyle name="Input 2 3" xfId="3190"/>
    <cellStyle name="Input 2 3 10" xfId="3191"/>
    <cellStyle name="Input 2 3 10 2" xfId="3192"/>
    <cellStyle name="Input 2 3 11" xfId="3193"/>
    <cellStyle name="Input 2 3 12" xfId="3194"/>
    <cellStyle name="Input 2 3 13" xfId="3195"/>
    <cellStyle name="Input 2 3 14" xfId="3196"/>
    <cellStyle name="Input 2 3 2" xfId="3197"/>
    <cellStyle name="Input 2 3 2 2" xfId="3198"/>
    <cellStyle name="Input 2 3 2 2 2" xfId="3199"/>
    <cellStyle name="Input 2 3 2 2 2 2" xfId="3200"/>
    <cellStyle name="Input 2 3 2 2 2 3" xfId="3201"/>
    <cellStyle name="Input 2 3 2 2 2 4" xfId="3202"/>
    <cellStyle name="Input 2 3 2 2 2 5" xfId="3203"/>
    <cellStyle name="Input 2 3 2 2 2 6" xfId="3204"/>
    <cellStyle name="Input 2 3 2 2 3" xfId="3205"/>
    <cellStyle name="Input 2 3 2 2 3 2" xfId="3206"/>
    <cellStyle name="Input 2 3 2 2 4" xfId="3207"/>
    <cellStyle name="Input 2 3 2 2 5" xfId="3208"/>
    <cellStyle name="Input 2 3 2 2 6" xfId="3209"/>
    <cellStyle name="Input 2 3 2 2 7" xfId="3210"/>
    <cellStyle name="Input 2 3 2 3" xfId="3211"/>
    <cellStyle name="Input 2 3 2 3 2" xfId="3212"/>
    <cellStyle name="Input 2 3 2 3 3" xfId="3213"/>
    <cellStyle name="Input 2 3 2 3 4" xfId="3214"/>
    <cellStyle name="Input 2 3 2 3 5" xfId="3215"/>
    <cellStyle name="Input 2 3 2 3 6" xfId="3216"/>
    <cellStyle name="Input 2 3 2 4" xfId="3217"/>
    <cellStyle name="Input 2 3 2 4 2" xfId="3218"/>
    <cellStyle name="Input 2 3 2 5" xfId="3219"/>
    <cellStyle name="Input 2 3 2 6" xfId="3220"/>
    <cellStyle name="Input 2 3 2 7" xfId="3221"/>
    <cellStyle name="Input 2 3 2 8" xfId="3222"/>
    <cellStyle name="Input 2 3 2_Subsidy" xfId="3223"/>
    <cellStyle name="Input 2 3 3" xfId="3224"/>
    <cellStyle name="Input 2 3 3 2" xfId="3225"/>
    <cellStyle name="Input 2 3 3 2 2" xfId="3226"/>
    <cellStyle name="Input 2 3 3 2 3" xfId="3227"/>
    <cellStyle name="Input 2 3 3 2 4" xfId="3228"/>
    <cellStyle name="Input 2 3 3 2 5" xfId="3229"/>
    <cellStyle name="Input 2 3 3 2 6" xfId="3230"/>
    <cellStyle name="Input 2 3 3 3" xfId="3231"/>
    <cellStyle name="Input 2 3 3 3 2" xfId="3232"/>
    <cellStyle name="Input 2 3 3 4" xfId="3233"/>
    <cellStyle name="Input 2 3 3 5" xfId="3234"/>
    <cellStyle name="Input 2 3 3 6" xfId="3235"/>
    <cellStyle name="Input 2 3 3 7" xfId="3236"/>
    <cellStyle name="Input 2 3 4" xfId="3237"/>
    <cellStyle name="Input 2 3 4 2" xfId="3238"/>
    <cellStyle name="Input 2 3 4 2 2" xfId="3239"/>
    <cellStyle name="Input 2 3 4 2 3" xfId="3240"/>
    <cellStyle name="Input 2 3 4 2 4" xfId="3241"/>
    <cellStyle name="Input 2 3 4 2 5" xfId="3242"/>
    <cellStyle name="Input 2 3 4 2 6" xfId="3243"/>
    <cellStyle name="Input 2 3 4 3" xfId="3244"/>
    <cellStyle name="Input 2 3 4 3 2" xfId="3245"/>
    <cellStyle name="Input 2 3 4 4" xfId="3246"/>
    <cellStyle name="Input 2 3 4 5" xfId="3247"/>
    <cellStyle name="Input 2 3 4 6" xfId="3248"/>
    <cellStyle name="Input 2 3 4 7" xfId="3249"/>
    <cellStyle name="Input 2 3 5" xfId="3250"/>
    <cellStyle name="Input 2 3 5 2" xfId="3251"/>
    <cellStyle name="Input 2 3 5 2 2" xfId="3252"/>
    <cellStyle name="Input 2 3 5 2 3" xfId="3253"/>
    <cellStyle name="Input 2 3 5 2 4" xfId="3254"/>
    <cellStyle name="Input 2 3 5 2 5" xfId="3255"/>
    <cellStyle name="Input 2 3 5 2 6" xfId="3256"/>
    <cellStyle name="Input 2 3 5 3" xfId="3257"/>
    <cellStyle name="Input 2 3 5 3 2" xfId="3258"/>
    <cellStyle name="Input 2 3 5 4" xfId="3259"/>
    <cellStyle name="Input 2 3 5 5" xfId="3260"/>
    <cellStyle name="Input 2 3 5 6" xfId="3261"/>
    <cellStyle name="Input 2 3 5 7" xfId="3262"/>
    <cellStyle name="Input 2 3 6" xfId="3263"/>
    <cellStyle name="Input 2 3 6 2" xfId="3264"/>
    <cellStyle name="Input 2 3 6 2 2" xfId="3265"/>
    <cellStyle name="Input 2 3 6 2 3" xfId="3266"/>
    <cellStyle name="Input 2 3 6 2 4" xfId="3267"/>
    <cellStyle name="Input 2 3 6 2 5" xfId="3268"/>
    <cellStyle name="Input 2 3 6 2 6" xfId="3269"/>
    <cellStyle name="Input 2 3 6 3" xfId="3270"/>
    <cellStyle name="Input 2 3 6 3 2" xfId="3271"/>
    <cellStyle name="Input 2 3 6 4" xfId="3272"/>
    <cellStyle name="Input 2 3 6 5" xfId="3273"/>
    <cellStyle name="Input 2 3 6 6" xfId="3274"/>
    <cellStyle name="Input 2 3 6 7" xfId="3275"/>
    <cellStyle name="Input 2 3 7" xfId="3276"/>
    <cellStyle name="Input 2 3 7 2" xfId="3277"/>
    <cellStyle name="Input 2 3 7 2 2" xfId="3278"/>
    <cellStyle name="Input 2 3 7 2 3" xfId="3279"/>
    <cellStyle name="Input 2 3 7 2 4" xfId="3280"/>
    <cellStyle name="Input 2 3 7 2 5" xfId="3281"/>
    <cellStyle name="Input 2 3 7 2 6" xfId="3282"/>
    <cellStyle name="Input 2 3 7 3" xfId="3283"/>
    <cellStyle name="Input 2 3 7 3 2" xfId="3284"/>
    <cellStyle name="Input 2 3 7 4" xfId="3285"/>
    <cellStyle name="Input 2 3 7 5" xfId="3286"/>
    <cellStyle name="Input 2 3 7 6" xfId="3287"/>
    <cellStyle name="Input 2 3 7 7" xfId="3288"/>
    <cellStyle name="Input 2 3 8" xfId="3289"/>
    <cellStyle name="Input 2 3 8 2" xfId="3290"/>
    <cellStyle name="Input 2 3 8 2 2" xfId="3291"/>
    <cellStyle name="Input 2 3 8 2 3" xfId="3292"/>
    <cellStyle name="Input 2 3 8 2 4" xfId="3293"/>
    <cellStyle name="Input 2 3 8 2 5" xfId="3294"/>
    <cellStyle name="Input 2 3 8 2 6" xfId="3295"/>
    <cellStyle name="Input 2 3 8 3" xfId="3296"/>
    <cellStyle name="Input 2 3 8 3 2" xfId="3297"/>
    <cellStyle name="Input 2 3 8 4" xfId="3298"/>
    <cellStyle name="Input 2 3 8 5" xfId="3299"/>
    <cellStyle name="Input 2 3 8 6" xfId="3300"/>
    <cellStyle name="Input 2 3 8 7" xfId="3301"/>
    <cellStyle name="Input 2 3 9" xfId="3302"/>
    <cellStyle name="Input 2 3 9 2" xfId="3303"/>
    <cellStyle name="Input 2 3 9 3" xfId="3304"/>
    <cellStyle name="Input 2 3 9 4" xfId="3305"/>
    <cellStyle name="Input 2 3 9 5" xfId="3306"/>
    <cellStyle name="Input 2 3 9 6" xfId="3307"/>
    <cellStyle name="Input 2 3_Subsidy" xfId="3308"/>
    <cellStyle name="Input 2 4" xfId="3309"/>
    <cellStyle name="Input 2 4 10" xfId="3310"/>
    <cellStyle name="Input 2 4 10 2" xfId="3311"/>
    <cellStyle name="Input 2 4 11" xfId="3312"/>
    <cellStyle name="Input 2 4 12" xfId="3313"/>
    <cellStyle name="Input 2 4 13" xfId="3314"/>
    <cellStyle name="Input 2 4 14" xfId="3315"/>
    <cellStyle name="Input 2 4 2" xfId="3316"/>
    <cellStyle name="Input 2 4 2 2" xfId="3317"/>
    <cellStyle name="Input 2 4 2 2 2" xfId="3318"/>
    <cellStyle name="Input 2 4 2 2 2 2" xfId="3319"/>
    <cellStyle name="Input 2 4 2 2 2 3" xfId="3320"/>
    <cellStyle name="Input 2 4 2 2 2 4" xfId="3321"/>
    <cellStyle name="Input 2 4 2 2 2 5" xfId="3322"/>
    <cellStyle name="Input 2 4 2 2 2 6" xfId="3323"/>
    <cellStyle name="Input 2 4 2 2 3" xfId="3324"/>
    <cellStyle name="Input 2 4 2 2 3 2" xfId="3325"/>
    <cellStyle name="Input 2 4 2 2 4" xfId="3326"/>
    <cellStyle name="Input 2 4 2 2 5" xfId="3327"/>
    <cellStyle name="Input 2 4 2 2 6" xfId="3328"/>
    <cellStyle name="Input 2 4 2 2 7" xfId="3329"/>
    <cellStyle name="Input 2 4 2 3" xfId="3330"/>
    <cellStyle name="Input 2 4 2 3 2" xfId="3331"/>
    <cellStyle name="Input 2 4 2 3 3" xfId="3332"/>
    <cellStyle name="Input 2 4 2 3 4" xfId="3333"/>
    <cellStyle name="Input 2 4 2 3 5" xfId="3334"/>
    <cellStyle name="Input 2 4 2 3 6" xfId="3335"/>
    <cellStyle name="Input 2 4 2 4" xfId="3336"/>
    <cellStyle name="Input 2 4 2 4 2" xfId="3337"/>
    <cellStyle name="Input 2 4 2 5" xfId="3338"/>
    <cellStyle name="Input 2 4 2 6" xfId="3339"/>
    <cellStyle name="Input 2 4 2 7" xfId="3340"/>
    <cellStyle name="Input 2 4 2 8" xfId="3341"/>
    <cellStyle name="Input 2 4 2_Subsidy" xfId="3342"/>
    <cellStyle name="Input 2 4 3" xfId="3343"/>
    <cellStyle name="Input 2 4 3 2" xfId="3344"/>
    <cellStyle name="Input 2 4 3 2 2" xfId="3345"/>
    <cellStyle name="Input 2 4 3 2 3" xfId="3346"/>
    <cellStyle name="Input 2 4 3 2 4" xfId="3347"/>
    <cellStyle name="Input 2 4 3 2 5" xfId="3348"/>
    <cellStyle name="Input 2 4 3 2 6" xfId="3349"/>
    <cellStyle name="Input 2 4 3 3" xfId="3350"/>
    <cellStyle name="Input 2 4 3 3 2" xfId="3351"/>
    <cellStyle name="Input 2 4 3 4" xfId="3352"/>
    <cellStyle name="Input 2 4 3 5" xfId="3353"/>
    <cellStyle name="Input 2 4 3 6" xfId="3354"/>
    <cellStyle name="Input 2 4 3 7" xfId="3355"/>
    <cellStyle name="Input 2 4 4" xfId="3356"/>
    <cellStyle name="Input 2 4 4 2" xfId="3357"/>
    <cellStyle name="Input 2 4 4 2 2" xfId="3358"/>
    <cellStyle name="Input 2 4 4 2 3" xfId="3359"/>
    <cellStyle name="Input 2 4 4 2 4" xfId="3360"/>
    <cellStyle name="Input 2 4 4 2 5" xfId="3361"/>
    <cellStyle name="Input 2 4 4 2 6" xfId="3362"/>
    <cellStyle name="Input 2 4 4 3" xfId="3363"/>
    <cellStyle name="Input 2 4 4 3 2" xfId="3364"/>
    <cellStyle name="Input 2 4 4 4" xfId="3365"/>
    <cellStyle name="Input 2 4 4 5" xfId="3366"/>
    <cellStyle name="Input 2 4 4 6" xfId="3367"/>
    <cellStyle name="Input 2 4 4 7" xfId="3368"/>
    <cellStyle name="Input 2 4 5" xfId="3369"/>
    <cellStyle name="Input 2 4 5 2" xfId="3370"/>
    <cellStyle name="Input 2 4 5 2 2" xfId="3371"/>
    <cellStyle name="Input 2 4 5 2 3" xfId="3372"/>
    <cellStyle name="Input 2 4 5 2 4" xfId="3373"/>
    <cellStyle name="Input 2 4 5 2 5" xfId="3374"/>
    <cellStyle name="Input 2 4 5 2 6" xfId="3375"/>
    <cellStyle name="Input 2 4 5 3" xfId="3376"/>
    <cellStyle name="Input 2 4 5 3 2" xfId="3377"/>
    <cellStyle name="Input 2 4 5 4" xfId="3378"/>
    <cellStyle name="Input 2 4 5 5" xfId="3379"/>
    <cellStyle name="Input 2 4 5 6" xfId="3380"/>
    <cellStyle name="Input 2 4 5 7" xfId="3381"/>
    <cellStyle name="Input 2 4 6" xfId="3382"/>
    <cellStyle name="Input 2 4 6 2" xfId="3383"/>
    <cellStyle name="Input 2 4 6 2 2" xfId="3384"/>
    <cellStyle name="Input 2 4 6 2 3" xfId="3385"/>
    <cellStyle name="Input 2 4 6 2 4" xfId="3386"/>
    <cellStyle name="Input 2 4 6 2 5" xfId="3387"/>
    <cellStyle name="Input 2 4 6 2 6" xfId="3388"/>
    <cellStyle name="Input 2 4 6 3" xfId="3389"/>
    <cellStyle name="Input 2 4 6 3 2" xfId="3390"/>
    <cellStyle name="Input 2 4 6 4" xfId="3391"/>
    <cellStyle name="Input 2 4 6 5" xfId="3392"/>
    <cellStyle name="Input 2 4 6 6" xfId="3393"/>
    <cellStyle name="Input 2 4 6 7" xfId="3394"/>
    <cellStyle name="Input 2 4 7" xfId="3395"/>
    <cellStyle name="Input 2 4 7 2" xfId="3396"/>
    <cellStyle name="Input 2 4 7 2 2" xfId="3397"/>
    <cellStyle name="Input 2 4 7 2 3" xfId="3398"/>
    <cellStyle name="Input 2 4 7 2 4" xfId="3399"/>
    <cellStyle name="Input 2 4 7 2 5" xfId="3400"/>
    <cellStyle name="Input 2 4 7 2 6" xfId="3401"/>
    <cellStyle name="Input 2 4 7 3" xfId="3402"/>
    <cellStyle name="Input 2 4 7 3 2" xfId="3403"/>
    <cellStyle name="Input 2 4 7 4" xfId="3404"/>
    <cellStyle name="Input 2 4 7 5" xfId="3405"/>
    <cellStyle name="Input 2 4 7 6" xfId="3406"/>
    <cellStyle name="Input 2 4 7 7" xfId="3407"/>
    <cellStyle name="Input 2 4 8" xfId="3408"/>
    <cellStyle name="Input 2 4 8 2" xfId="3409"/>
    <cellStyle name="Input 2 4 8 2 2" xfId="3410"/>
    <cellStyle name="Input 2 4 8 2 3" xfId="3411"/>
    <cellStyle name="Input 2 4 8 2 4" xfId="3412"/>
    <cellStyle name="Input 2 4 8 2 5" xfId="3413"/>
    <cellStyle name="Input 2 4 8 2 6" xfId="3414"/>
    <cellStyle name="Input 2 4 8 3" xfId="3415"/>
    <cellStyle name="Input 2 4 8 3 2" xfId="3416"/>
    <cellStyle name="Input 2 4 8 4" xfId="3417"/>
    <cellStyle name="Input 2 4 8 5" xfId="3418"/>
    <cellStyle name="Input 2 4 8 6" xfId="3419"/>
    <cellStyle name="Input 2 4 8 7" xfId="3420"/>
    <cellStyle name="Input 2 4 9" xfId="3421"/>
    <cellStyle name="Input 2 4 9 2" xfId="3422"/>
    <cellStyle name="Input 2 4 9 3" xfId="3423"/>
    <cellStyle name="Input 2 4 9 4" xfId="3424"/>
    <cellStyle name="Input 2 4 9 5" xfId="3425"/>
    <cellStyle name="Input 2 4 9 6" xfId="3426"/>
    <cellStyle name="Input 2 4_Subsidy" xfId="3427"/>
    <cellStyle name="Input 2 5" xfId="3428"/>
    <cellStyle name="Input 2 5 10" xfId="3429"/>
    <cellStyle name="Input 2 5 10 2" xfId="3430"/>
    <cellStyle name="Input 2 5 11" xfId="3431"/>
    <cellStyle name="Input 2 5 12" xfId="3432"/>
    <cellStyle name="Input 2 5 13" xfId="3433"/>
    <cellStyle name="Input 2 5 14" xfId="3434"/>
    <cellStyle name="Input 2 5 2" xfId="3435"/>
    <cellStyle name="Input 2 5 2 2" xfId="3436"/>
    <cellStyle name="Input 2 5 2 2 2" xfId="3437"/>
    <cellStyle name="Input 2 5 2 2 2 2" xfId="3438"/>
    <cellStyle name="Input 2 5 2 2 2 3" xfId="3439"/>
    <cellStyle name="Input 2 5 2 2 2 4" xfId="3440"/>
    <cellStyle name="Input 2 5 2 2 2 5" xfId="3441"/>
    <cellStyle name="Input 2 5 2 2 2 6" xfId="3442"/>
    <cellStyle name="Input 2 5 2 2 3" xfId="3443"/>
    <cellStyle name="Input 2 5 2 2 3 2" xfId="3444"/>
    <cellStyle name="Input 2 5 2 2 4" xfId="3445"/>
    <cellStyle name="Input 2 5 2 2 5" xfId="3446"/>
    <cellStyle name="Input 2 5 2 2 6" xfId="3447"/>
    <cellStyle name="Input 2 5 2 2 7" xfId="3448"/>
    <cellStyle name="Input 2 5 2 3" xfId="3449"/>
    <cellStyle name="Input 2 5 2 3 2" xfId="3450"/>
    <cellStyle name="Input 2 5 2 3 3" xfId="3451"/>
    <cellStyle name="Input 2 5 2 3 4" xfId="3452"/>
    <cellStyle name="Input 2 5 2 3 5" xfId="3453"/>
    <cellStyle name="Input 2 5 2 3 6" xfId="3454"/>
    <cellStyle name="Input 2 5 2 4" xfId="3455"/>
    <cellStyle name="Input 2 5 2 4 2" xfId="3456"/>
    <cellStyle name="Input 2 5 2 5" xfId="3457"/>
    <cellStyle name="Input 2 5 2 6" xfId="3458"/>
    <cellStyle name="Input 2 5 2 7" xfId="3459"/>
    <cellStyle name="Input 2 5 2 8" xfId="3460"/>
    <cellStyle name="Input 2 5 2_Subsidy" xfId="3461"/>
    <cellStyle name="Input 2 5 3" xfId="3462"/>
    <cellStyle name="Input 2 5 3 2" xfId="3463"/>
    <cellStyle name="Input 2 5 3 2 2" xfId="3464"/>
    <cellStyle name="Input 2 5 3 2 3" xfId="3465"/>
    <cellStyle name="Input 2 5 3 2 4" xfId="3466"/>
    <cellStyle name="Input 2 5 3 2 5" xfId="3467"/>
    <cellStyle name="Input 2 5 3 2 6" xfId="3468"/>
    <cellStyle name="Input 2 5 3 3" xfId="3469"/>
    <cellStyle name="Input 2 5 3 3 2" xfId="3470"/>
    <cellStyle name="Input 2 5 3 4" xfId="3471"/>
    <cellStyle name="Input 2 5 3 5" xfId="3472"/>
    <cellStyle name="Input 2 5 3 6" xfId="3473"/>
    <cellStyle name="Input 2 5 3 7" xfId="3474"/>
    <cellStyle name="Input 2 5 4" xfId="3475"/>
    <cellStyle name="Input 2 5 4 2" xfId="3476"/>
    <cellStyle name="Input 2 5 4 2 2" xfId="3477"/>
    <cellStyle name="Input 2 5 4 2 3" xfId="3478"/>
    <cellStyle name="Input 2 5 4 2 4" xfId="3479"/>
    <cellStyle name="Input 2 5 4 2 5" xfId="3480"/>
    <cellStyle name="Input 2 5 4 2 6" xfId="3481"/>
    <cellStyle name="Input 2 5 4 3" xfId="3482"/>
    <cellStyle name="Input 2 5 4 3 2" xfId="3483"/>
    <cellStyle name="Input 2 5 4 4" xfId="3484"/>
    <cellStyle name="Input 2 5 4 5" xfId="3485"/>
    <cellStyle name="Input 2 5 4 6" xfId="3486"/>
    <cellStyle name="Input 2 5 4 7" xfId="3487"/>
    <cellStyle name="Input 2 5 5" xfId="3488"/>
    <cellStyle name="Input 2 5 5 2" xfId="3489"/>
    <cellStyle name="Input 2 5 5 2 2" xfId="3490"/>
    <cellStyle name="Input 2 5 5 2 3" xfId="3491"/>
    <cellStyle name="Input 2 5 5 2 4" xfId="3492"/>
    <cellStyle name="Input 2 5 5 2 5" xfId="3493"/>
    <cellStyle name="Input 2 5 5 2 6" xfId="3494"/>
    <cellStyle name="Input 2 5 5 3" xfId="3495"/>
    <cellStyle name="Input 2 5 5 3 2" xfId="3496"/>
    <cellStyle name="Input 2 5 5 4" xfId="3497"/>
    <cellStyle name="Input 2 5 5 5" xfId="3498"/>
    <cellStyle name="Input 2 5 5 6" xfId="3499"/>
    <cellStyle name="Input 2 5 5 7" xfId="3500"/>
    <cellStyle name="Input 2 5 6" xfId="3501"/>
    <cellStyle name="Input 2 5 6 2" xfId="3502"/>
    <cellStyle name="Input 2 5 6 2 2" xfId="3503"/>
    <cellStyle name="Input 2 5 6 2 3" xfId="3504"/>
    <cellStyle name="Input 2 5 6 2 4" xfId="3505"/>
    <cellStyle name="Input 2 5 6 2 5" xfId="3506"/>
    <cellStyle name="Input 2 5 6 2 6" xfId="3507"/>
    <cellStyle name="Input 2 5 6 3" xfId="3508"/>
    <cellStyle name="Input 2 5 6 3 2" xfId="3509"/>
    <cellStyle name="Input 2 5 6 4" xfId="3510"/>
    <cellStyle name="Input 2 5 6 5" xfId="3511"/>
    <cellStyle name="Input 2 5 6 6" xfId="3512"/>
    <cellStyle name="Input 2 5 6 7" xfId="3513"/>
    <cellStyle name="Input 2 5 7" xfId="3514"/>
    <cellStyle name="Input 2 5 7 2" xfId="3515"/>
    <cellStyle name="Input 2 5 7 2 2" xfId="3516"/>
    <cellStyle name="Input 2 5 7 2 3" xfId="3517"/>
    <cellStyle name="Input 2 5 7 2 4" xfId="3518"/>
    <cellStyle name="Input 2 5 7 2 5" xfId="3519"/>
    <cellStyle name="Input 2 5 7 2 6" xfId="3520"/>
    <cellStyle name="Input 2 5 7 3" xfId="3521"/>
    <cellStyle name="Input 2 5 7 3 2" xfId="3522"/>
    <cellStyle name="Input 2 5 7 4" xfId="3523"/>
    <cellStyle name="Input 2 5 7 5" xfId="3524"/>
    <cellStyle name="Input 2 5 7 6" xfId="3525"/>
    <cellStyle name="Input 2 5 7 7" xfId="3526"/>
    <cellStyle name="Input 2 5 8" xfId="3527"/>
    <cellStyle name="Input 2 5 8 2" xfId="3528"/>
    <cellStyle name="Input 2 5 8 2 2" xfId="3529"/>
    <cellStyle name="Input 2 5 8 2 3" xfId="3530"/>
    <cellStyle name="Input 2 5 8 2 4" xfId="3531"/>
    <cellStyle name="Input 2 5 8 2 5" xfId="3532"/>
    <cellStyle name="Input 2 5 8 2 6" xfId="3533"/>
    <cellStyle name="Input 2 5 8 3" xfId="3534"/>
    <cellStyle name="Input 2 5 8 3 2" xfId="3535"/>
    <cellStyle name="Input 2 5 8 4" xfId="3536"/>
    <cellStyle name="Input 2 5 8 5" xfId="3537"/>
    <cellStyle name="Input 2 5 8 6" xfId="3538"/>
    <cellStyle name="Input 2 5 8 7" xfId="3539"/>
    <cellStyle name="Input 2 5 9" xfId="3540"/>
    <cellStyle name="Input 2 5 9 2" xfId="3541"/>
    <cellStyle name="Input 2 5 9 3" xfId="3542"/>
    <cellStyle name="Input 2 5 9 4" xfId="3543"/>
    <cellStyle name="Input 2 5 9 5" xfId="3544"/>
    <cellStyle name="Input 2 5 9 6" xfId="3545"/>
    <cellStyle name="Input 2 5_Subsidy" xfId="3546"/>
    <cellStyle name="Input 2 6" xfId="3547"/>
    <cellStyle name="Input 2 6 10" xfId="3548"/>
    <cellStyle name="Input 2 6 10 2" xfId="3549"/>
    <cellStyle name="Input 2 6 11" xfId="3550"/>
    <cellStyle name="Input 2 6 12" xfId="3551"/>
    <cellStyle name="Input 2 6 13" xfId="3552"/>
    <cellStyle name="Input 2 6 14" xfId="3553"/>
    <cellStyle name="Input 2 6 2" xfId="3554"/>
    <cellStyle name="Input 2 6 2 2" xfId="3555"/>
    <cellStyle name="Input 2 6 2 2 2" xfId="3556"/>
    <cellStyle name="Input 2 6 2 2 2 2" xfId="3557"/>
    <cellStyle name="Input 2 6 2 2 2 3" xfId="3558"/>
    <cellStyle name="Input 2 6 2 2 2 4" xfId="3559"/>
    <cellStyle name="Input 2 6 2 2 2 5" xfId="3560"/>
    <cellStyle name="Input 2 6 2 2 2 6" xfId="3561"/>
    <cellStyle name="Input 2 6 2 2 3" xfId="3562"/>
    <cellStyle name="Input 2 6 2 2 3 2" xfId="3563"/>
    <cellStyle name="Input 2 6 2 2 4" xfId="3564"/>
    <cellStyle name="Input 2 6 2 2 5" xfId="3565"/>
    <cellStyle name="Input 2 6 2 2 6" xfId="3566"/>
    <cellStyle name="Input 2 6 2 2 7" xfId="3567"/>
    <cellStyle name="Input 2 6 2 3" xfId="3568"/>
    <cellStyle name="Input 2 6 2 3 2" xfId="3569"/>
    <cellStyle name="Input 2 6 2 3 3" xfId="3570"/>
    <cellStyle name="Input 2 6 2 3 4" xfId="3571"/>
    <cellStyle name="Input 2 6 2 3 5" xfId="3572"/>
    <cellStyle name="Input 2 6 2 3 6" xfId="3573"/>
    <cellStyle name="Input 2 6 2 4" xfId="3574"/>
    <cellStyle name="Input 2 6 2 4 2" xfId="3575"/>
    <cellStyle name="Input 2 6 2 5" xfId="3576"/>
    <cellStyle name="Input 2 6 2 6" xfId="3577"/>
    <cellStyle name="Input 2 6 2 7" xfId="3578"/>
    <cellStyle name="Input 2 6 2 8" xfId="3579"/>
    <cellStyle name="Input 2 6 2_Subsidy" xfId="3580"/>
    <cellStyle name="Input 2 6 3" xfId="3581"/>
    <cellStyle name="Input 2 6 3 2" xfId="3582"/>
    <cellStyle name="Input 2 6 3 2 2" xfId="3583"/>
    <cellStyle name="Input 2 6 3 2 3" xfId="3584"/>
    <cellStyle name="Input 2 6 3 2 4" xfId="3585"/>
    <cellStyle name="Input 2 6 3 2 5" xfId="3586"/>
    <cellStyle name="Input 2 6 3 2 6" xfId="3587"/>
    <cellStyle name="Input 2 6 3 3" xfId="3588"/>
    <cellStyle name="Input 2 6 3 3 2" xfId="3589"/>
    <cellStyle name="Input 2 6 3 4" xfId="3590"/>
    <cellStyle name="Input 2 6 3 5" xfId="3591"/>
    <cellStyle name="Input 2 6 3 6" xfId="3592"/>
    <cellStyle name="Input 2 6 3 7" xfId="3593"/>
    <cellStyle name="Input 2 6 4" xfId="3594"/>
    <cellStyle name="Input 2 6 4 2" xfId="3595"/>
    <cellStyle name="Input 2 6 4 2 2" xfId="3596"/>
    <cellStyle name="Input 2 6 4 2 3" xfId="3597"/>
    <cellStyle name="Input 2 6 4 2 4" xfId="3598"/>
    <cellStyle name="Input 2 6 4 2 5" xfId="3599"/>
    <cellStyle name="Input 2 6 4 2 6" xfId="3600"/>
    <cellStyle name="Input 2 6 4 3" xfId="3601"/>
    <cellStyle name="Input 2 6 4 3 2" xfId="3602"/>
    <cellStyle name="Input 2 6 4 4" xfId="3603"/>
    <cellStyle name="Input 2 6 4 5" xfId="3604"/>
    <cellStyle name="Input 2 6 4 6" xfId="3605"/>
    <cellStyle name="Input 2 6 4 7" xfId="3606"/>
    <cellStyle name="Input 2 6 5" xfId="3607"/>
    <cellStyle name="Input 2 6 5 2" xfId="3608"/>
    <cellStyle name="Input 2 6 5 2 2" xfId="3609"/>
    <cellStyle name="Input 2 6 5 2 3" xfId="3610"/>
    <cellStyle name="Input 2 6 5 2 4" xfId="3611"/>
    <cellStyle name="Input 2 6 5 2 5" xfId="3612"/>
    <cellStyle name="Input 2 6 5 2 6" xfId="3613"/>
    <cellStyle name="Input 2 6 5 3" xfId="3614"/>
    <cellStyle name="Input 2 6 5 3 2" xfId="3615"/>
    <cellStyle name="Input 2 6 5 4" xfId="3616"/>
    <cellStyle name="Input 2 6 5 5" xfId="3617"/>
    <cellStyle name="Input 2 6 5 6" xfId="3618"/>
    <cellStyle name="Input 2 6 5 7" xfId="3619"/>
    <cellStyle name="Input 2 6 6" xfId="3620"/>
    <cellStyle name="Input 2 6 6 2" xfId="3621"/>
    <cellStyle name="Input 2 6 6 2 2" xfId="3622"/>
    <cellStyle name="Input 2 6 6 2 3" xfId="3623"/>
    <cellStyle name="Input 2 6 6 2 4" xfId="3624"/>
    <cellStyle name="Input 2 6 6 2 5" xfId="3625"/>
    <cellStyle name="Input 2 6 6 2 6" xfId="3626"/>
    <cellStyle name="Input 2 6 6 3" xfId="3627"/>
    <cellStyle name="Input 2 6 6 3 2" xfId="3628"/>
    <cellStyle name="Input 2 6 6 4" xfId="3629"/>
    <cellStyle name="Input 2 6 6 5" xfId="3630"/>
    <cellStyle name="Input 2 6 6 6" xfId="3631"/>
    <cellStyle name="Input 2 6 6 7" xfId="3632"/>
    <cellStyle name="Input 2 6 7" xfId="3633"/>
    <cellStyle name="Input 2 6 7 2" xfId="3634"/>
    <cellStyle name="Input 2 6 7 2 2" xfId="3635"/>
    <cellStyle name="Input 2 6 7 2 3" xfId="3636"/>
    <cellStyle name="Input 2 6 7 2 4" xfId="3637"/>
    <cellStyle name="Input 2 6 7 2 5" xfId="3638"/>
    <cellStyle name="Input 2 6 7 2 6" xfId="3639"/>
    <cellStyle name="Input 2 6 7 3" xfId="3640"/>
    <cellStyle name="Input 2 6 7 3 2" xfId="3641"/>
    <cellStyle name="Input 2 6 7 4" xfId="3642"/>
    <cellStyle name="Input 2 6 7 5" xfId="3643"/>
    <cellStyle name="Input 2 6 7 6" xfId="3644"/>
    <cellStyle name="Input 2 6 7 7" xfId="3645"/>
    <cellStyle name="Input 2 6 8" xfId="3646"/>
    <cellStyle name="Input 2 6 8 2" xfId="3647"/>
    <cellStyle name="Input 2 6 8 2 2" xfId="3648"/>
    <cellStyle name="Input 2 6 8 2 3" xfId="3649"/>
    <cellStyle name="Input 2 6 8 2 4" xfId="3650"/>
    <cellStyle name="Input 2 6 8 2 5" xfId="3651"/>
    <cellStyle name="Input 2 6 8 2 6" xfId="3652"/>
    <cellStyle name="Input 2 6 8 3" xfId="3653"/>
    <cellStyle name="Input 2 6 8 3 2" xfId="3654"/>
    <cellStyle name="Input 2 6 8 4" xfId="3655"/>
    <cellStyle name="Input 2 6 8 5" xfId="3656"/>
    <cellStyle name="Input 2 6 8 6" xfId="3657"/>
    <cellStyle name="Input 2 6 8 7" xfId="3658"/>
    <cellStyle name="Input 2 6 9" xfId="3659"/>
    <cellStyle name="Input 2 6 9 2" xfId="3660"/>
    <cellStyle name="Input 2 6 9 3" xfId="3661"/>
    <cellStyle name="Input 2 6 9 4" xfId="3662"/>
    <cellStyle name="Input 2 6 9 5" xfId="3663"/>
    <cellStyle name="Input 2 6 9 6" xfId="3664"/>
    <cellStyle name="Input 2 6_Subsidy" xfId="3665"/>
    <cellStyle name="Input 2 7" xfId="3666"/>
    <cellStyle name="Input 2 7 2" xfId="3667"/>
    <cellStyle name="Input 2 7 2 2" xfId="3668"/>
    <cellStyle name="Input 2 7 2 2 2" xfId="3669"/>
    <cellStyle name="Input 2_FES2013 charts 2050 and progress" xfId="3670"/>
    <cellStyle name="Input 3" xfId="3671"/>
    <cellStyle name="Italic" xfId="3672"/>
    <cellStyle name="Linked Cell" xfId="3673" builtinId="24" customBuiltin="1"/>
    <cellStyle name="Linked Cell 2" xfId="3674"/>
    <cellStyle name="Linked Cell 3" xfId="3675"/>
    <cellStyle name="Mdollar" xfId="3676"/>
    <cellStyle name="Neutral" xfId="3677" builtinId="28" customBuiltin="1"/>
    <cellStyle name="Neutral 2" xfId="3678"/>
    <cellStyle name="Neutral 3" xfId="3679"/>
    <cellStyle name="Normal" xfId="0" builtinId="0"/>
    <cellStyle name="Normal 2" xfId="3680"/>
    <cellStyle name="Normal 2 2" xfId="3681"/>
    <cellStyle name="Normal 2_2012UKFESdata" xfId="3682"/>
    <cellStyle name="Normal 2_FES2013_GenCharts (3)" xfId="3683"/>
    <cellStyle name="Normal 3" xfId="3684"/>
    <cellStyle name="Normal 6" xfId="3685"/>
    <cellStyle name="Normal_Economy Charts (3)" xfId="3686"/>
    <cellStyle name="Normal_Economy charts (from Steve)" xfId="3687"/>
    <cellStyle name="Normal_FES" xfId="3688"/>
    <cellStyle name="Normal_FIT Report 2010 v0.1" xfId="3689"/>
    <cellStyle name="Normal_Sheet1" xfId="3690"/>
    <cellStyle name="Normal_TxAccessExamplev0_3" xfId="3691"/>
    <cellStyle name="Note" xfId="3692" builtinId="10" customBuiltin="1"/>
    <cellStyle name="Note 2" xfId="3693"/>
    <cellStyle name="Note 3" xfId="3694"/>
    <cellStyle name="Output" xfId="3695" builtinId="21" customBuiltin="1"/>
    <cellStyle name="Output 2" xfId="3696"/>
    <cellStyle name="Output 3" xfId="3697"/>
    <cellStyle name="Percent" xfId="3698" builtinId="5"/>
    <cellStyle name="Percent 2" xfId="3699"/>
    <cellStyle name="Percent 2 2" xfId="3700"/>
    <cellStyle name="Refdb standard" xfId="3701"/>
    <cellStyle name="Title" xfId="3702" builtinId="15" customBuiltin="1"/>
    <cellStyle name="Title 2" xfId="3703"/>
    <cellStyle name="Title 3" xfId="3704"/>
    <cellStyle name="Total" xfId="3705" builtinId="25" customBuiltin="1"/>
    <cellStyle name="Total 2" xfId="3706"/>
    <cellStyle name="Total 3" xfId="3707"/>
    <cellStyle name="Unprotected" xfId="3708"/>
    <cellStyle name="Warning Text" xfId="3709" builtinId="11" customBuiltin="1"/>
    <cellStyle name="Warning Text 2" xfId="3710"/>
    <cellStyle name="Warning Text 3" xfId="37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643698435733597"/>
          <c:y val="9.41180074984969E-2"/>
          <c:w val="0.62069065048146754"/>
          <c:h val="0.59215913051137603"/>
        </c:manualLayout>
      </c:layout>
      <c:lineChart>
        <c:grouping val="standard"/>
        <c:ser>
          <c:idx val="0"/>
          <c:order val="0"/>
          <c:tx>
            <c:strRef>
              <c:f>'Figure 6'!$L$4</c:f>
              <c:strCache>
                <c:ptCount val="1"/>
                <c:pt idx="0">
                  <c:v>$/barrel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'Figure 6'!$Q$3:$AU$3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6'!$Q$4:$AU$4</c:f>
              <c:numCache>
                <c:formatCode>[$$-409]#,##0.0</c:formatCode>
                <c:ptCount val="31"/>
                <c:pt idx="0">
                  <c:v>65.402972539971458</c:v>
                </c:pt>
                <c:pt idx="1">
                  <c:v>75.889308823828159</c:v>
                </c:pt>
                <c:pt idx="2">
                  <c:v>82.23790239974818</c:v>
                </c:pt>
                <c:pt idx="3">
                  <c:v>108.02107055693621</c:v>
                </c:pt>
                <c:pt idx="4">
                  <c:v>67.49578733208061</c:v>
                </c:pt>
                <c:pt idx="5">
                  <c:v>84.57778291032399</c:v>
                </c:pt>
                <c:pt idx="6">
                  <c:v>113.72792221203282</c:v>
                </c:pt>
                <c:pt idx="7">
                  <c:v>112.03</c:v>
                </c:pt>
                <c:pt idx="8">
                  <c:v>110</c:v>
                </c:pt>
                <c:pt idx="9">
                  <c:v>110.1</c:v>
                </c:pt>
                <c:pt idx="10">
                  <c:v>109.97444999999999</c:v>
                </c:pt>
                <c:pt idx="11">
                  <c:v>110.6986835</c:v>
                </c:pt>
                <c:pt idx="12">
                  <c:v>112.27063742249999</c:v>
                </c:pt>
                <c:pt idx="13">
                  <c:v>113.91510973228749</c:v>
                </c:pt>
                <c:pt idx="14">
                  <c:v>115.52366213088605</c:v>
                </c:pt>
                <c:pt idx="15">
                  <c:v>117.59339080844542</c:v>
                </c:pt>
                <c:pt idx="16">
                  <c:v>119.6217417289991</c:v>
                </c:pt>
                <c:pt idx="17">
                  <c:v>121.60649876109454</c:v>
                </c:pt>
                <c:pt idx="18">
                  <c:v>123.54576979208038</c:v>
                </c:pt>
                <c:pt idx="19">
                  <c:v>125.43797125581798</c:v>
                </c:pt>
                <c:pt idx="20">
                  <c:v>127.2818114662535</c:v>
                </c:pt>
                <c:pt idx="21">
                  <c:v>130.57627311053449</c:v>
                </c:pt>
                <c:pt idx="22">
                  <c:v>133.82059521632425</c:v>
                </c:pt>
                <c:pt idx="23">
                  <c:v>137.01425486957785</c:v>
                </c:pt>
                <c:pt idx="24">
                  <c:v>140.07049134030848</c:v>
                </c:pt>
                <c:pt idx="25">
                  <c:v>142.99752002097154</c:v>
                </c:pt>
                <c:pt idx="26">
                  <c:v>145.80364622679389</c:v>
                </c:pt>
                <c:pt idx="27">
                  <c:v>148.62972582617806</c:v>
                </c:pt>
                <c:pt idx="28">
                  <c:v>151.47606364258814</c:v>
                </c:pt>
                <c:pt idx="29">
                  <c:v>154.34296915620712</c:v>
                </c:pt>
                <c:pt idx="30">
                  <c:v>157.2307565750765</c:v>
                </c:pt>
              </c:numCache>
            </c:numRef>
          </c:val>
        </c:ser>
        <c:marker val="1"/>
        <c:axId val="43985152"/>
        <c:axId val="43986944"/>
      </c:lineChart>
      <c:lineChart>
        <c:grouping val="standard"/>
        <c:ser>
          <c:idx val="1"/>
          <c:order val="1"/>
          <c:tx>
            <c:strRef>
              <c:f>'Figure 6'!$L$6</c:f>
              <c:strCache>
                <c:ptCount val="1"/>
                <c:pt idx="0">
                  <c:v>£/MWh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6'!$Q$3:$AU$3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6'!$Q$6:$AU$6</c:f>
              <c:numCache>
                <c:formatCode>"£"#,##0.0</c:formatCode>
                <c:ptCount val="31"/>
                <c:pt idx="0">
                  <c:v>22.462814715373646</c:v>
                </c:pt>
                <c:pt idx="1">
                  <c:v>25.737138684513727</c:v>
                </c:pt>
                <c:pt idx="2">
                  <c:v>25.676463958961069</c:v>
                </c:pt>
                <c:pt idx="3">
                  <c:v>36.438877372881691</c:v>
                </c:pt>
                <c:pt idx="4">
                  <c:v>26.952384890753173</c:v>
                </c:pt>
                <c:pt idx="5">
                  <c:v>34.192719566492968</c:v>
                </c:pt>
                <c:pt idx="6">
                  <c:v>44.337639151789261</c:v>
                </c:pt>
                <c:pt idx="7">
                  <c:v>44.187963237972959</c:v>
                </c:pt>
                <c:pt idx="8">
                  <c:v>42.96875</c:v>
                </c:pt>
                <c:pt idx="9">
                  <c:v>42.643936870639671</c:v>
                </c:pt>
                <c:pt idx="10">
                  <c:v>41.920227703420551</c:v>
                </c:pt>
                <c:pt idx="11">
                  <c:v>41.754159670067367</c:v>
                </c:pt>
                <c:pt idx="12">
                  <c:v>42.347081040031561</c:v>
                </c:pt>
                <c:pt idx="13">
                  <c:v>42.967355439192524</c:v>
                </c:pt>
                <c:pt idx="14">
                  <c:v>43.574081296855994</c:v>
                </c:pt>
                <c:pt idx="15">
                  <c:v>44.354757082187547</c:v>
                </c:pt>
                <c:pt idx="16">
                  <c:v>45.119825694803218</c:v>
                </c:pt>
                <c:pt idx="17">
                  <c:v>45.868451237621009</c:v>
                </c:pt>
                <c:pt idx="18">
                  <c:v>46.599920029400444</c:v>
                </c:pt>
                <c:pt idx="19">
                  <c:v>47.313634768788781</c:v>
                </c:pt>
                <c:pt idx="20">
                  <c:v>48.009108247952746</c:v>
                </c:pt>
                <c:pt idx="21">
                  <c:v>49.251737999030325</c:v>
                </c:pt>
                <c:pt idx="22">
                  <c:v>50.475455742938955</c:v>
                </c:pt>
                <c:pt idx="23">
                  <c:v>51.68006424303735</c:v>
                </c:pt>
                <c:pt idx="24">
                  <c:v>52.832838436493503</c:v>
                </c:pt>
                <c:pt idx="25">
                  <c:v>53.936877066648229</c:v>
                </c:pt>
                <c:pt idx="26">
                  <c:v>54.995312794587733</c:v>
                </c:pt>
                <c:pt idx="27">
                  <c:v>56.061274693159056</c:v>
                </c:pt>
                <c:pt idx="28">
                  <c:v>57.134877737962547</c:v>
                </c:pt>
                <c:pt idx="29">
                  <c:v>58.216238661054675</c:v>
                </c:pt>
                <c:pt idx="30">
                  <c:v>59.305475977781065</c:v>
                </c:pt>
              </c:numCache>
            </c:numRef>
          </c:val>
        </c:ser>
        <c:marker val="1"/>
        <c:axId val="43988864"/>
        <c:axId val="43990400"/>
      </c:lineChart>
      <c:catAx>
        <c:axId val="439851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86944"/>
        <c:crosses val="autoZero"/>
        <c:auto val="1"/>
        <c:lblAlgn val="ctr"/>
        <c:lblOffset val="100"/>
        <c:tickLblSkip val="2"/>
        <c:tickMarkSkip val="1"/>
      </c:catAx>
      <c:valAx>
        <c:axId val="4398694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$/Barrel</a:t>
                </a:r>
              </a:p>
            </c:rich>
          </c:tx>
          <c:layout>
            <c:manualLayout>
              <c:xMode val="edge"/>
              <c:yMode val="edge"/>
              <c:x val="2.4630581368312178E-2"/>
              <c:y val="0.29411877343280307"/>
            </c:manualLayout>
          </c:layout>
          <c:spPr>
            <a:noFill/>
            <a:ln w="25400">
              <a:noFill/>
            </a:ln>
          </c:spPr>
        </c:title>
        <c:numFmt formatCode="[$$-409]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85152"/>
        <c:crosses val="autoZero"/>
        <c:crossBetween val="between"/>
      </c:valAx>
      <c:catAx>
        <c:axId val="43988864"/>
        <c:scaling>
          <c:orientation val="minMax"/>
        </c:scaling>
        <c:delete val="1"/>
        <c:axPos val="b"/>
        <c:numFmt formatCode="General" sourceLinked="1"/>
        <c:tickLblPos val="nextTo"/>
        <c:crossAx val="43990400"/>
        <c:crosses val="autoZero"/>
        <c:auto val="1"/>
        <c:lblAlgn val="ctr"/>
        <c:lblOffset val="100"/>
      </c:catAx>
      <c:valAx>
        <c:axId val="43990400"/>
        <c:scaling>
          <c:orientation val="minMax"/>
          <c:max val="60"/>
          <c:min val="0"/>
        </c:scaling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£/MWh</a:t>
                </a:r>
              </a:p>
            </c:rich>
          </c:tx>
          <c:layout>
            <c:manualLayout>
              <c:xMode val="edge"/>
              <c:yMode val="edge"/>
              <c:x val="0.80624103012275239"/>
              <c:y val="0.26666768791240797"/>
            </c:manualLayout>
          </c:layout>
          <c:spPr>
            <a:noFill/>
            <a:ln w="25400">
              <a:noFill/>
            </a:ln>
          </c:spPr>
        </c:title>
        <c:numFmt formatCode="\£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888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50219285937634"/>
          <c:y val="0.30980510801588562"/>
          <c:w val="0.13300513938888578"/>
          <c:h val="0.16078492947659878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578512396694224"/>
          <c:y val="0.14409221902017291"/>
          <c:w val="0.62644628099173549"/>
          <c:h val="0.62824207492795359"/>
        </c:manualLayout>
      </c:layout>
      <c:barChart>
        <c:barDir val="col"/>
        <c:grouping val="stacked"/>
        <c:ser>
          <c:idx val="0"/>
          <c:order val="0"/>
          <c:tx>
            <c:strRef>
              <c:f>'Figure 14'!$M$3</c:f>
              <c:strCache>
                <c:ptCount val="1"/>
                <c:pt idx="0">
                  <c:v>Loft insulation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 14'!$L$4:$L$27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14'!$M$4:$M$27</c:f>
              <c:numCache>
                <c:formatCode>0.00</c:formatCode>
                <c:ptCount val="24"/>
                <c:pt idx="0">
                  <c:v>0</c:v>
                </c:pt>
                <c:pt idx="1">
                  <c:v>0.24124999999999908</c:v>
                </c:pt>
                <c:pt idx="2">
                  <c:v>0.48249999999999998</c:v>
                </c:pt>
                <c:pt idx="3">
                  <c:v>0.72374999999999901</c:v>
                </c:pt>
                <c:pt idx="4">
                  <c:v>1.0856250000000001</c:v>
                </c:pt>
                <c:pt idx="5">
                  <c:v>1.4475</c:v>
                </c:pt>
                <c:pt idx="6">
                  <c:v>1.809375</c:v>
                </c:pt>
                <c:pt idx="7">
                  <c:v>1.9059859705324076</c:v>
                </c:pt>
                <c:pt idx="8">
                  <c:v>1.9059859705324076</c:v>
                </c:pt>
                <c:pt idx="9">
                  <c:v>1.9059859705324076</c:v>
                </c:pt>
                <c:pt idx="10">
                  <c:v>1.9059859705324076</c:v>
                </c:pt>
                <c:pt idx="11">
                  <c:v>1.9059859705324076</c:v>
                </c:pt>
                <c:pt idx="12">
                  <c:v>1.9059859705324076</c:v>
                </c:pt>
                <c:pt idx="13">
                  <c:v>1.9059859705324076</c:v>
                </c:pt>
                <c:pt idx="14">
                  <c:v>1.9059859705324076</c:v>
                </c:pt>
                <c:pt idx="15">
                  <c:v>1.9059859705324076</c:v>
                </c:pt>
                <c:pt idx="16">
                  <c:v>1.9059859705324076</c:v>
                </c:pt>
                <c:pt idx="17">
                  <c:v>1.9059859705324076</c:v>
                </c:pt>
                <c:pt idx="18">
                  <c:v>1.9059859705324076</c:v>
                </c:pt>
                <c:pt idx="19">
                  <c:v>1.9059859705324076</c:v>
                </c:pt>
                <c:pt idx="20">
                  <c:v>1.9059859705324076</c:v>
                </c:pt>
                <c:pt idx="21">
                  <c:v>1.9059859705324076</c:v>
                </c:pt>
                <c:pt idx="22">
                  <c:v>1.9059859705324076</c:v>
                </c:pt>
                <c:pt idx="23">
                  <c:v>1.9059859705324076</c:v>
                </c:pt>
              </c:numCache>
            </c:numRef>
          </c:val>
        </c:ser>
        <c:ser>
          <c:idx val="1"/>
          <c:order val="1"/>
          <c:tx>
            <c:strRef>
              <c:f>'Figure 14'!$N$3</c:f>
              <c:strCache>
                <c:ptCount val="1"/>
                <c:pt idx="0">
                  <c:v>Cavity wall insulation 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numRef>
              <c:f>'Figure 14'!$L$4:$L$27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14'!$N$4:$N$27</c:f>
              <c:numCache>
                <c:formatCode>0.00</c:formatCode>
                <c:ptCount val="24"/>
                <c:pt idx="0">
                  <c:v>0</c:v>
                </c:pt>
                <c:pt idx="1">
                  <c:v>0.38600000000000279</c:v>
                </c:pt>
                <c:pt idx="2">
                  <c:v>0.96499999999999997</c:v>
                </c:pt>
                <c:pt idx="3">
                  <c:v>1.7370000000000019</c:v>
                </c:pt>
                <c:pt idx="4">
                  <c:v>2.5090000000000003</c:v>
                </c:pt>
                <c:pt idx="5">
                  <c:v>3.2810000000000024</c:v>
                </c:pt>
                <c:pt idx="6">
                  <c:v>4.0530000000000008</c:v>
                </c:pt>
                <c:pt idx="7">
                  <c:v>4.2795626999999961</c:v>
                </c:pt>
                <c:pt idx="8">
                  <c:v>4.2795626999999961</c:v>
                </c:pt>
                <c:pt idx="9">
                  <c:v>4.2795626999999961</c:v>
                </c:pt>
                <c:pt idx="10">
                  <c:v>4.2795626999999961</c:v>
                </c:pt>
                <c:pt idx="11">
                  <c:v>4.2795626999999961</c:v>
                </c:pt>
                <c:pt idx="12">
                  <c:v>4.2795626999999961</c:v>
                </c:pt>
                <c:pt idx="13">
                  <c:v>4.2795626999999961</c:v>
                </c:pt>
                <c:pt idx="14">
                  <c:v>4.2795626999999961</c:v>
                </c:pt>
                <c:pt idx="15">
                  <c:v>4.2795626999999961</c:v>
                </c:pt>
                <c:pt idx="16">
                  <c:v>4.2795626999999961</c:v>
                </c:pt>
                <c:pt idx="17">
                  <c:v>4.2795626999999961</c:v>
                </c:pt>
                <c:pt idx="18">
                  <c:v>4.2795626999999961</c:v>
                </c:pt>
                <c:pt idx="19">
                  <c:v>4.2795626999999961</c:v>
                </c:pt>
                <c:pt idx="20">
                  <c:v>4.2795626999999961</c:v>
                </c:pt>
                <c:pt idx="21">
                  <c:v>4.2795626999999961</c:v>
                </c:pt>
                <c:pt idx="22">
                  <c:v>4.2795626999999961</c:v>
                </c:pt>
                <c:pt idx="23">
                  <c:v>4.2795626999999961</c:v>
                </c:pt>
              </c:numCache>
            </c:numRef>
          </c:val>
        </c:ser>
        <c:ser>
          <c:idx val="2"/>
          <c:order val="2"/>
          <c:tx>
            <c:strRef>
              <c:f>'Figure 14'!$O$3</c:f>
              <c:strCache>
                <c:ptCount val="1"/>
                <c:pt idx="0">
                  <c:v>Solid Wall insulation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14'!$L$4:$L$27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14'!$O$4:$O$27</c:f>
              <c:numCache>
                <c:formatCode>0.00</c:formatCode>
                <c:ptCount val="24"/>
                <c:pt idx="0">
                  <c:v>0</c:v>
                </c:pt>
                <c:pt idx="1">
                  <c:v>0.10968351602870818</c:v>
                </c:pt>
                <c:pt idx="2">
                  <c:v>0.21936703205741648</c:v>
                </c:pt>
                <c:pt idx="3">
                  <c:v>0.32905054808612455</c:v>
                </c:pt>
                <c:pt idx="4">
                  <c:v>0.43873406411483273</c:v>
                </c:pt>
                <c:pt idx="5">
                  <c:v>0.54841758014354069</c:v>
                </c:pt>
                <c:pt idx="6">
                  <c:v>0.65810109617224888</c:v>
                </c:pt>
                <c:pt idx="7">
                  <c:v>0.76778461220095706</c:v>
                </c:pt>
                <c:pt idx="8">
                  <c:v>0.87746812822966525</c:v>
                </c:pt>
                <c:pt idx="9">
                  <c:v>0.98715164425837343</c:v>
                </c:pt>
                <c:pt idx="10">
                  <c:v>1.0968351602870814</c:v>
                </c:pt>
                <c:pt idx="11">
                  <c:v>1.2065186763157896</c:v>
                </c:pt>
                <c:pt idx="12">
                  <c:v>1.3162021923444971</c:v>
                </c:pt>
                <c:pt idx="13">
                  <c:v>1.4258857083732053</c:v>
                </c:pt>
                <c:pt idx="14">
                  <c:v>1.535569224401913</c:v>
                </c:pt>
                <c:pt idx="15">
                  <c:v>1.6452527404306212</c:v>
                </c:pt>
                <c:pt idx="16">
                  <c:v>1.7549362564593294</c:v>
                </c:pt>
                <c:pt idx="17">
                  <c:v>1.8646197724880371</c:v>
                </c:pt>
                <c:pt idx="18">
                  <c:v>1.9743032885167449</c:v>
                </c:pt>
                <c:pt idx="19">
                  <c:v>2.0839868045454528</c:v>
                </c:pt>
                <c:pt idx="20">
                  <c:v>2.193670320574161</c:v>
                </c:pt>
                <c:pt idx="21">
                  <c:v>2.3033538366028692</c:v>
                </c:pt>
                <c:pt idx="22">
                  <c:v>2.4130373526315774</c:v>
                </c:pt>
                <c:pt idx="23">
                  <c:v>2.5227208686602856</c:v>
                </c:pt>
              </c:numCache>
            </c:numRef>
          </c:val>
        </c:ser>
        <c:ser>
          <c:idx val="4"/>
          <c:order val="3"/>
          <c:tx>
            <c:strRef>
              <c:f>'Figure 14'!$Q$3</c:f>
              <c:strCache>
                <c:ptCount val="1"/>
                <c:pt idx="0">
                  <c:v>Boilers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cat>
            <c:numRef>
              <c:f>'Figure 14'!$L$4:$L$27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14'!$Q$4:$Q$27</c:f>
              <c:numCache>
                <c:formatCode>0.00</c:formatCode>
                <c:ptCount val="24"/>
                <c:pt idx="0">
                  <c:v>0</c:v>
                </c:pt>
                <c:pt idx="1">
                  <c:v>3.4073396343258082</c:v>
                </c:pt>
                <c:pt idx="2">
                  <c:v>6.573731610012544</c:v>
                </c:pt>
                <c:pt idx="3">
                  <c:v>9.4088191648853581</c:v>
                </c:pt>
                <c:pt idx="4">
                  <c:v>14.513130212752912</c:v>
                </c:pt>
                <c:pt idx="5">
                  <c:v>17.233229891609028</c:v>
                </c:pt>
                <c:pt idx="6">
                  <c:v>19.707220459612586</c:v>
                </c:pt>
                <c:pt idx="7">
                  <c:v>22.18063414325718</c:v>
                </c:pt>
                <c:pt idx="8">
                  <c:v>24.550744533760508</c:v>
                </c:pt>
                <c:pt idx="9">
                  <c:v>27.434808924792947</c:v>
                </c:pt>
                <c:pt idx="10">
                  <c:v>29.704786889124989</c:v>
                </c:pt>
                <c:pt idx="11">
                  <c:v>31.312591474337353</c:v>
                </c:pt>
                <c:pt idx="12">
                  <c:v>32.869430884438998</c:v>
                </c:pt>
                <c:pt idx="13">
                  <c:v>34.304162602010649</c:v>
                </c:pt>
                <c:pt idx="14">
                  <c:v>35.446284089279118</c:v>
                </c:pt>
                <c:pt idx="15">
                  <c:v>36.496049062525685</c:v>
                </c:pt>
                <c:pt idx="16">
                  <c:v>37.477605656575292</c:v>
                </c:pt>
                <c:pt idx="17">
                  <c:v>38.38416919446081</c:v>
                </c:pt>
                <c:pt idx="18">
                  <c:v>39.273179768221269</c:v>
                </c:pt>
                <c:pt idx="19">
                  <c:v>40.162190341981727</c:v>
                </c:pt>
                <c:pt idx="20">
                  <c:v>41.051200915742186</c:v>
                </c:pt>
                <c:pt idx="21">
                  <c:v>41.940211489502644</c:v>
                </c:pt>
                <c:pt idx="22">
                  <c:v>42.829222063263103</c:v>
                </c:pt>
                <c:pt idx="23">
                  <c:v>43.718232637023561</c:v>
                </c:pt>
              </c:numCache>
            </c:numRef>
          </c:val>
        </c:ser>
        <c:gapWidth val="10"/>
        <c:overlap val="100"/>
        <c:axId val="90041728"/>
        <c:axId val="106112128"/>
      </c:barChart>
      <c:catAx>
        <c:axId val="900417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112128"/>
        <c:crosses val="autoZero"/>
        <c:auto val="1"/>
        <c:lblAlgn val="ctr"/>
        <c:lblOffset val="100"/>
        <c:tickLblSkip val="2"/>
        <c:tickMarkSkip val="1"/>
      </c:catAx>
      <c:valAx>
        <c:axId val="106112128"/>
        <c:scaling>
          <c:orientation val="minMax"/>
          <c:max val="8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Saving (TWh)</a:t>
                </a:r>
              </a:p>
            </c:rich>
          </c:tx>
          <c:layout>
            <c:manualLayout>
              <c:xMode val="edge"/>
              <c:yMode val="edge"/>
              <c:x val="2.8099173553719034E-2"/>
              <c:y val="0.2219020172910662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4172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41322314049619"/>
          <c:y val="0.33717579250720486"/>
          <c:w val="0.23801652892561975"/>
          <c:h val="0.2449567723342939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517529215358942"/>
          <c:y val="0.10285714285714286"/>
          <c:w val="0.62437395659432415"/>
          <c:h val="0.67142857142857215"/>
        </c:manualLayout>
      </c:layout>
      <c:barChart>
        <c:barDir val="col"/>
        <c:grouping val="stacked"/>
        <c:ser>
          <c:idx val="0"/>
          <c:order val="0"/>
          <c:tx>
            <c:strRef>
              <c:f>'Figure 15'!$M$3</c:f>
              <c:strCache>
                <c:ptCount val="1"/>
                <c:pt idx="0">
                  <c:v>Loft insulation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 15'!$L$4:$L$27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15'!$M$4:$M$27</c:f>
              <c:numCache>
                <c:formatCode>0.00</c:formatCode>
                <c:ptCount val="24"/>
                <c:pt idx="0">
                  <c:v>0</c:v>
                </c:pt>
                <c:pt idx="1">
                  <c:v>0.67193003611111379</c:v>
                </c:pt>
                <c:pt idx="2">
                  <c:v>1.2750550361111124</c:v>
                </c:pt>
                <c:pt idx="3">
                  <c:v>1.9988050361111132</c:v>
                </c:pt>
                <c:pt idx="4">
                  <c:v>2.8431800361111126</c:v>
                </c:pt>
                <c:pt idx="5">
                  <c:v>3.6031175361111121</c:v>
                </c:pt>
                <c:pt idx="6">
                  <c:v>4.211067536111111</c:v>
                </c:pt>
                <c:pt idx="7">
                  <c:v>4.2857965955324069</c:v>
                </c:pt>
                <c:pt idx="8">
                  <c:v>4.2857965955324069</c:v>
                </c:pt>
                <c:pt idx="9">
                  <c:v>4.2857965955324069</c:v>
                </c:pt>
                <c:pt idx="10">
                  <c:v>4.2857965955324069</c:v>
                </c:pt>
                <c:pt idx="11">
                  <c:v>4.2857965955324069</c:v>
                </c:pt>
                <c:pt idx="12">
                  <c:v>4.2857965955324069</c:v>
                </c:pt>
                <c:pt idx="13">
                  <c:v>4.2857965955324069</c:v>
                </c:pt>
                <c:pt idx="14">
                  <c:v>4.2857965955324069</c:v>
                </c:pt>
                <c:pt idx="15">
                  <c:v>4.2857965955324069</c:v>
                </c:pt>
                <c:pt idx="16">
                  <c:v>4.2857965955324069</c:v>
                </c:pt>
                <c:pt idx="17">
                  <c:v>4.2857965955324069</c:v>
                </c:pt>
                <c:pt idx="18">
                  <c:v>4.2857965955324069</c:v>
                </c:pt>
                <c:pt idx="19">
                  <c:v>4.2857965955324069</c:v>
                </c:pt>
                <c:pt idx="20">
                  <c:v>4.2857965955324069</c:v>
                </c:pt>
                <c:pt idx="21">
                  <c:v>4.2857965955324069</c:v>
                </c:pt>
                <c:pt idx="22">
                  <c:v>4.2857965955324069</c:v>
                </c:pt>
                <c:pt idx="23">
                  <c:v>4.2857965955324069</c:v>
                </c:pt>
              </c:numCache>
            </c:numRef>
          </c:val>
        </c:ser>
        <c:ser>
          <c:idx val="1"/>
          <c:order val="1"/>
          <c:tx>
            <c:strRef>
              <c:f>'Figure 15'!$N$3</c:f>
              <c:strCache>
                <c:ptCount val="1"/>
                <c:pt idx="0">
                  <c:v>Cavity wall insulation 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numRef>
              <c:f>'Figure 15'!$L$4:$L$27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15'!$N$4:$N$27</c:f>
              <c:numCache>
                <c:formatCode>0.00</c:formatCode>
                <c:ptCount val="24"/>
                <c:pt idx="0">
                  <c:v>0</c:v>
                </c:pt>
                <c:pt idx="1">
                  <c:v>0.38600000000000279</c:v>
                </c:pt>
                <c:pt idx="2">
                  <c:v>1.1580000000000013</c:v>
                </c:pt>
                <c:pt idx="3">
                  <c:v>2.3160000000000025</c:v>
                </c:pt>
                <c:pt idx="4">
                  <c:v>3.4740000000000002</c:v>
                </c:pt>
                <c:pt idx="5">
                  <c:v>4.6320000000000014</c:v>
                </c:pt>
                <c:pt idx="6">
                  <c:v>5.79</c:v>
                </c:pt>
                <c:pt idx="7">
                  <c:v>6.9480000000000004</c:v>
                </c:pt>
                <c:pt idx="8">
                  <c:v>8.1060000000000016</c:v>
                </c:pt>
                <c:pt idx="9">
                  <c:v>9.2640000000000029</c:v>
                </c:pt>
                <c:pt idx="10">
                  <c:v>10.422000000000001</c:v>
                </c:pt>
                <c:pt idx="11">
                  <c:v>11.58</c:v>
                </c:pt>
                <c:pt idx="12">
                  <c:v>12.737999999999996</c:v>
                </c:pt>
                <c:pt idx="13">
                  <c:v>13.896000000000004</c:v>
                </c:pt>
                <c:pt idx="14">
                  <c:v>15.053999999999998</c:v>
                </c:pt>
                <c:pt idx="15">
                  <c:v>16.212</c:v>
                </c:pt>
                <c:pt idx="16">
                  <c:v>16.983999999999998</c:v>
                </c:pt>
                <c:pt idx="17">
                  <c:v>17.562999999999999</c:v>
                </c:pt>
                <c:pt idx="18">
                  <c:v>17.596948699999995</c:v>
                </c:pt>
                <c:pt idx="19">
                  <c:v>17.630897399999991</c:v>
                </c:pt>
                <c:pt idx="20">
                  <c:v>17.664846099999988</c:v>
                </c:pt>
                <c:pt idx="21">
                  <c:v>17.698794799999984</c:v>
                </c:pt>
                <c:pt idx="22">
                  <c:v>17.73274349999998</c:v>
                </c:pt>
                <c:pt idx="23">
                  <c:v>17.766692199999977</c:v>
                </c:pt>
              </c:numCache>
            </c:numRef>
          </c:val>
        </c:ser>
        <c:ser>
          <c:idx val="2"/>
          <c:order val="2"/>
          <c:tx>
            <c:strRef>
              <c:f>'Figure 15'!$O$3</c:f>
              <c:strCache>
                <c:ptCount val="1"/>
                <c:pt idx="0">
                  <c:v>Solid Wall insulation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15'!$L$4:$L$27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15'!$O$4:$O$27</c:f>
              <c:numCache>
                <c:formatCode>0.00</c:formatCode>
                <c:ptCount val="24"/>
                <c:pt idx="0">
                  <c:v>0</c:v>
                </c:pt>
                <c:pt idx="1">
                  <c:v>0.14544258373205743</c:v>
                </c:pt>
                <c:pt idx="2">
                  <c:v>0.43632775119617251</c:v>
                </c:pt>
                <c:pt idx="3">
                  <c:v>0.72721291866028714</c:v>
                </c:pt>
                <c:pt idx="4">
                  <c:v>1.1344521531100482</c:v>
                </c:pt>
                <c:pt idx="5">
                  <c:v>1.8907535885167468</c:v>
                </c:pt>
                <c:pt idx="6">
                  <c:v>2.8797631578947378</c:v>
                </c:pt>
                <c:pt idx="7">
                  <c:v>3.9560382775119614</c:v>
                </c:pt>
                <c:pt idx="8">
                  <c:v>5.09049043062201</c:v>
                </c:pt>
                <c:pt idx="9">
                  <c:v>6.1682199760765561</c:v>
                </c:pt>
                <c:pt idx="10">
                  <c:v>7.1920630442583748</c:v>
                </c:pt>
                <c:pt idx="11">
                  <c:v>8.1647139590311024</c:v>
                </c:pt>
                <c:pt idx="12">
                  <c:v>9.088732328065193</c:v>
                </c:pt>
                <c:pt idx="13">
                  <c:v>9.9665497786475772</c:v>
                </c:pt>
                <c:pt idx="14">
                  <c:v>10.800476356700846</c:v>
                </c:pt>
                <c:pt idx="15">
                  <c:v>11.592706605851451</c:v>
                </c:pt>
                <c:pt idx="16">
                  <c:v>12.345325342544523</c:v>
                </c:pt>
                <c:pt idx="17">
                  <c:v>13.060313142402945</c:v>
                </c:pt>
                <c:pt idx="18">
                  <c:v>13.739551552268443</c:v>
                </c:pt>
                <c:pt idx="19">
                  <c:v>14.418789962133941</c:v>
                </c:pt>
                <c:pt idx="20">
                  <c:v>15.098028371999439</c:v>
                </c:pt>
                <c:pt idx="21">
                  <c:v>15.777266781864936</c:v>
                </c:pt>
                <c:pt idx="22">
                  <c:v>16.456505191730436</c:v>
                </c:pt>
                <c:pt idx="23">
                  <c:v>17.135743601595934</c:v>
                </c:pt>
              </c:numCache>
            </c:numRef>
          </c:val>
        </c:ser>
        <c:ser>
          <c:idx val="4"/>
          <c:order val="3"/>
          <c:tx>
            <c:strRef>
              <c:f>'Figure 15'!$Q$3</c:f>
              <c:strCache>
                <c:ptCount val="1"/>
                <c:pt idx="0">
                  <c:v>Boilers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cat>
            <c:numRef>
              <c:f>'Figure 15'!$L$4:$L$27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15'!$Q$4:$Q$27</c:f>
              <c:numCache>
                <c:formatCode>0.00</c:formatCode>
                <c:ptCount val="24"/>
                <c:pt idx="0">
                  <c:v>0</c:v>
                </c:pt>
                <c:pt idx="1">
                  <c:v>3.5849237448272788</c:v>
                </c:pt>
                <c:pt idx="2">
                  <c:v>7.0075109222946139</c:v>
                </c:pt>
                <c:pt idx="3">
                  <c:v>10.171110768738913</c:v>
                </c:pt>
                <c:pt idx="4">
                  <c:v>15.548780966597121</c:v>
                </c:pt>
                <c:pt idx="5">
                  <c:v>18.481964237068439</c:v>
                </c:pt>
                <c:pt idx="6">
                  <c:v>20.738762815206769</c:v>
                </c:pt>
                <c:pt idx="7">
                  <c:v>23.366006718110668</c:v>
                </c:pt>
                <c:pt idx="8">
                  <c:v>25.791318230529328</c:v>
                </c:pt>
                <c:pt idx="9">
                  <c:v>28.64767978395173</c:v>
                </c:pt>
                <c:pt idx="10">
                  <c:v>31.465764781306632</c:v>
                </c:pt>
                <c:pt idx="11">
                  <c:v>33.755054559945506</c:v>
                </c:pt>
                <c:pt idx="12">
                  <c:v>35.071450245701101</c:v>
                </c:pt>
                <c:pt idx="13">
                  <c:v>36.199045841996849</c:v>
                </c:pt>
                <c:pt idx="14">
                  <c:v>37.004238974371901</c:v>
                </c:pt>
                <c:pt idx="15">
                  <c:v>37.691664794516043</c:v>
                </c:pt>
                <c:pt idx="16">
                  <c:v>38.379116989271154</c:v>
                </c:pt>
                <c:pt idx="17">
                  <c:v>39.064549566225821</c:v>
                </c:pt>
                <c:pt idx="18">
                  <c:v>39.747985542064214</c:v>
                </c:pt>
                <c:pt idx="19">
                  <c:v>40.431421517902606</c:v>
                </c:pt>
                <c:pt idx="20">
                  <c:v>41.114857493740999</c:v>
                </c:pt>
                <c:pt idx="21">
                  <c:v>41.798293469579392</c:v>
                </c:pt>
                <c:pt idx="22">
                  <c:v>42.481729445417784</c:v>
                </c:pt>
                <c:pt idx="23">
                  <c:v>43.165165421256177</c:v>
                </c:pt>
              </c:numCache>
            </c:numRef>
          </c:val>
        </c:ser>
        <c:gapWidth val="10"/>
        <c:overlap val="100"/>
        <c:axId val="119102848"/>
        <c:axId val="119121024"/>
      </c:barChart>
      <c:catAx>
        <c:axId val="119102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121024"/>
        <c:crosses val="autoZero"/>
        <c:auto val="1"/>
        <c:lblAlgn val="ctr"/>
        <c:lblOffset val="100"/>
        <c:tickLblSkip val="2"/>
        <c:tickMarkSkip val="1"/>
      </c:catAx>
      <c:valAx>
        <c:axId val="119121024"/>
        <c:scaling>
          <c:orientation val="minMax"/>
          <c:max val="8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Saving TWh</a:t>
                </a:r>
              </a:p>
            </c:rich>
          </c:tx>
          <c:layout>
            <c:manualLayout>
              <c:xMode val="edge"/>
              <c:yMode val="edge"/>
              <c:x val="2.6711185308848077E-2"/>
              <c:y val="0.2142857142857142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10284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91318864774592"/>
          <c:y val="0.3171428571428575"/>
          <c:w val="0.24040066777963273"/>
          <c:h val="0.2428571428571429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759493670886076"/>
          <c:y val="0.10738272628514041"/>
          <c:w val="0.64398734177215156"/>
          <c:h val="0.6107392557467356"/>
        </c:manualLayout>
      </c:layout>
      <c:lineChart>
        <c:grouping val="standard"/>
        <c:ser>
          <c:idx val="0"/>
          <c:order val="0"/>
          <c:tx>
            <c:strRef>
              <c:f>'Figure 16'!$M$3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16'!$L$4:$L$27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16'!$M$4:$M$27</c:f>
              <c:numCache>
                <c:formatCode>#,##0.0</c:formatCode>
                <c:ptCount val="24"/>
                <c:pt idx="0">
                  <c:v>0</c:v>
                </c:pt>
                <c:pt idx="1">
                  <c:v>5.3195262418564732E-2</c:v>
                </c:pt>
                <c:pt idx="2">
                  <c:v>0.12032215560635996</c:v>
                </c:pt>
                <c:pt idx="3">
                  <c:v>0.20138067956338615</c:v>
                </c:pt>
                <c:pt idx="4">
                  <c:v>0.2911464727511815</c:v>
                </c:pt>
                <c:pt idx="5">
                  <c:v>0.38091226593897698</c:v>
                </c:pt>
                <c:pt idx="6">
                  <c:v>0.47067805912677219</c:v>
                </c:pt>
                <c:pt idx="7">
                  <c:v>0.5019236886551528</c:v>
                </c:pt>
                <c:pt idx="8">
                  <c:v>0.50984115107371741</c:v>
                </c:pt>
                <c:pt idx="9">
                  <c:v>0.51775861349228192</c:v>
                </c:pt>
                <c:pt idx="10">
                  <c:v>0.52567607591084653</c:v>
                </c:pt>
                <c:pt idx="11">
                  <c:v>0.53359353832941114</c:v>
                </c:pt>
                <c:pt idx="12">
                  <c:v>0.54151100074797565</c:v>
                </c:pt>
                <c:pt idx="13">
                  <c:v>0.54942846316654026</c:v>
                </c:pt>
                <c:pt idx="14">
                  <c:v>0.55734592558510487</c:v>
                </c:pt>
                <c:pt idx="15">
                  <c:v>0.56526338800366938</c:v>
                </c:pt>
                <c:pt idx="16">
                  <c:v>0.57318085042223399</c:v>
                </c:pt>
                <c:pt idx="17">
                  <c:v>0.5810983128407986</c:v>
                </c:pt>
                <c:pt idx="18">
                  <c:v>0.58901577525936322</c:v>
                </c:pt>
                <c:pt idx="19">
                  <c:v>0.59534974519421491</c:v>
                </c:pt>
                <c:pt idx="20">
                  <c:v>0.60041692114209633</c:v>
                </c:pt>
                <c:pt idx="21">
                  <c:v>0.60447066190040133</c:v>
                </c:pt>
                <c:pt idx="22">
                  <c:v>0.60771365450704551</c:v>
                </c:pt>
                <c:pt idx="23">
                  <c:v>0.61030804859236076</c:v>
                </c:pt>
              </c:numCache>
            </c:numRef>
          </c:val>
        </c:ser>
        <c:ser>
          <c:idx val="1"/>
          <c:order val="1"/>
          <c:tx>
            <c:strRef>
              <c:f>'Figure 16'!$N$3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16'!$L$4:$L$27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16'!$N$4:$N$27</c:f>
              <c:numCache>
                <c:formatCode>#,##0.0</c:formatCode>
                <c:ptCount val="24"/>
                <c:pt idx="0">
                  <c:v>0</c:v>
                </c:pt>
                <c:pt idx="1">
                  <c:v>8.6864989727756498E-2</c:v>
                </c:pt>
                <c:pt idx="2">
                  <c:v>0.20712529289301207</c:v>
                </c:pt>
                <c:pt idx="3">
                  <c:v>0.36395612682749878</c:v>
                </c:pt>
                <c:pt idx="4">
                  <c:v>0.53789320356654902</c:v>
                </c:pt>
                <c:pt idx="5">
                  <c:v>0.73093211256544499</c:v>
                </c:pt>
                <c:pt idx="6">
                  <c:v>0.92979780948116064</c:v>
                </c:pt>
                <c:pt idx="7">
                  <c:v>1.0964723880665259</c:v>
                </c:pt>
                <c:pt idx="8">
                  <c:v>1.2619521650264081</c:v>
                </c:pt>
                <c:pt idx="9">
                  <c:v>1.4233374423690657</c:v>
                </c:pt>
                <c:pt idx="10">
                  <c:v>1.5808329450753593</c:v>
                </c:pt>
                <c:pt idx="11">
                  <c:v>1.7346331618771071</c:v>
                </c:pt>
                <c:pt idx="12">
                  <c:v>1.8849228570695373</c:v>
                </c:pt>
                <c:pt idx="13">
                  <c:v>2.0318775567331153</c:v>
                </c:pt>
                <c:pt idx="14">
                  <c:v>2.1756640106442835</c:v>
                </c:pt>
                <c:pt idx="15">
                  <c:v>2.316440631090662</c:v>
                </c:pt>
                <c:pt idx="16">
                  <c:v>2.4264946482070298</c:v>
                </c:pt>
                <c:pt idx="17">
                  <c:v>2.5199006598521945</c:v>
                </c:pt>
                <c:pt idx="18">
                  <c:v>2.5713817970751007</c:v>
                </c:pt>
                <c:pt idx="19">
                  <c:v>2.6125667068534253</c:v>
                </c:pt>
                <c:pt idx="20">
                  <c:v>2.6455146346760858</c:v>
                </c:pt>
                <c:pt idx="21">
                  <c:v>2.6718729769342136</c:v>
                </c:pt>
                <c:pt idx="22">
                  <c:v>2.6929596507407161</c:v>
                </c:pt>
                <c:pt idx="23">
                  <c:v>2.7098289897859185</c:v>
                </c:pt>
              </c:numCache>
            </c:numRef>
          </c:val>
        </c:ser>
        <c:marker val="1"/>
        <c:axId val="128860544"/>
        <c:axId val="128862080"/>
      </c:lineChart>
      <c:catAx>
        <c:axId val="128860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080"/>
        <c:crosses val="autoZero"/>
        <c:auto val="1"/>
        <c:lblAlgn val="ctr"/>
        <c:lblOffset val="100"/>
        <c:tickLblSkip val="2"/>
        <c:tickMarkSkip val="1"/>
      </c:catAx>
      <c:valAx>
        <c:axId val="12886208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Energy Saving (TWh)</a:t>
                </a:r>
              </a:p>
            </c:rich>
          </c:tx>
          <c:layout>
            <c:manualLayout>
              <c:xMode val="edge"/>
              <c:yMode val="edge"/>
              <c:x val="2.3734177215189882E-2"/>
              <c:y val="0.10067130589231905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569620253165"/>
          <c:y val="0.3422824400338848"/>
          <c:w val="0.21677215189873428"/>
          <c:h val="0.144295538445657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5315099419347155E-2"/>
          <c:y val="0.10084061198084071"/>
          <c:w val="0.67366773657403056"/>
          <c:h val="0.68067413087067485"/>
        </c:manualLayout>
      </c:layout>
      <c:lineChart>
        <c:grouping val="standard"/>
        <c:ser>
          <c:idx val="0"/>
          <c:order val="0"/>
          <c:tx>
            <c:strRef>
              <c:f>'Figure 17'!$L$4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17'!$M$3:$AJ$3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17'!$M$4:$AJ$4</c:f>
              <c:numCache>
                <c:formatCode>0.00</c:formatCode>
                <c:ptCount val="24"/>
                <c:pt idx="0">
                  <c:v>8.8041938057115061</c:v>
                </c:pt>
                <c:pt idx="1">
                  <c:v>8.5827120615071877</c:v>
                </c:pt>
                <c:pt idx="2">
                  <c:v>8.3612303173028657</c:v>
                </c:pt>
                <c:pt idx="3">
                  <c:v>8.1397485730985455</c:v>
                </c:pt>
                <c:pt idx="4">
                  <c:v>7.9182668288942244</c:v>
                </c:pt>
                <c:pt idx="5">
                  <c:v>7.6967850846899033</c:v>
                </c:pt>
                <c:pt idx="6">
                  <c:v>7.4753033404855831</c:v>
                </c:pt>
                <c:pt idx="7">
                  <c:v>7.2538215962812629</c:v>
                </c:pt>
                <c:pt idx="8">
                  <c:v>7.0323398520769409</c:v>
                </c:pt>
                <c:pt idx="9">
                  <c:v>6.8108581078726207</c:v>
                </c:pt>
                <c:pt idx="10">
                  <c:v>6.5893763636683005</c:v>
                </c:pt>
                <c:pt idx="11">
                  <c:v>6.4786354915661395</c:v>
                </c:pt>
                <c:pt idx="12">
                  <c:v>6.423265055515059</c:v>
                </c:pt>
                <c:pt idx="13">
                  <c:v>6.3955798374895192</c:v>
                </c:pt>
                <c:pt idx="14">
                  <c:v>6.3817372284767488</c:v>
                </c:pt>
                <c:pt idx="15">
                  <c:v>6.3748159239703641</c:v>
                </c:pt>
                <c:pt idx="16">
                  <c:v>6.3713552717171718</c:v>
                </c:pt>
                <c:pt idx="17">
                  <c:v>6.3696249455905756</c:v>
                </c:pt>
                <c:pt idx="18">
                  <c:v>6.3687597825272775</c:v>
                </c:pt>
                <c:pt idx="19">
                  <c:v>6.3678946194639794</c:v>
                </c:pt>
                <c:pt idx="20">
                  <c:v>6.3670294564006813</c:v>
                </c:pt>
                <c:pt idx="21">
                  <c:v>6.3661642933373832</c:v>
                </c:pt>
                <c:pt idx="22">
                  <c:v>6.3652991302740851</c:v>
                </c:pt>
                <c:pt idx="23">
                  <c:v>6.364433967210787</c:v>
                </c:pt>
              </c:numCache>
            </c:numRef>
          </c:val>
        </c:ser>
        <c:ser>
          <c:idx val="1"/>
          <c:order val="1"/>
          <c:tx>
            <c:strRef>
              <c:f>'Figure 17'!$L$5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17'!$M$3:$AJ$3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17'!$M$5:$AJ$5</c:f>
              <c:numCache>
                <c:formatCode>0.00</c:formatCode>
                <c:ptCount val="24"/>
                <c:pt idx="0">
                  <c:v>8.6458274973259712</c:v>
                </c:pt>
                <c:pt idx="1">
                  <c:v>8.2659794447361161</c:v>
                </c:pt>
                <c:pt idx="2">
                  <c:v>7.886131392146261</c:v>
                </c:pt>
                <c:pt idx="3">
                  <c:v>7.4801088650145626</c:v>
                </c:pt>
                <c:pt idx="4">
                  <c:v>7.1011259860600013</c:v>
                </c:pt>
                <c:pt idx="5">
                  <c:v>6.7221431071054409</c:v>
                </c:pt>
                <c:pt idx="6">
                  <c:v>6.3431602281508805</c:v>
                </c:pt>
                <c:pt idx="7">
                  <c:v>6.0525957437083235</c:v>
                </c:pt>
                <c:pt idx="8">
                  <c:v>5.8283450551497697</c:v>
                </c:pt>
                <c:pt idx="9">
                  <c:v>5.6546662896057587</c:v>
                </c:pt>
                <c:pt idx="10">
                  <c:v>5.5555905444312517</c:v>
                </c:pt>
                <c:pt idx="11">
                  <c:v>5.4938163094414953</c:v>
                </c:pt>
                <c:pt idx="12">
                  <c:v>5.4506928295441153</c:v>
                </c:pt>
                <c:pt idx="13">
                  <c:v>5.416894727192922</c:v>
                </c:pt>
                <c:pt idx="14">
                  <c:v>5.3885682374482808</c:v>
                </c:pt>
                <c:pt idx="15">
                  <c:v>5.3625730920901873</c:v>
                </c:pt>
                <c:pt idx="16">
                  <c:v>5.3377436189253666</c:v>
                </c:pt>
                <c:pt idx="17">
                  <c:v>5.3134969818571829</c:v>
                </c:pt>
                <c:pt idx="18">
                  <c:v>5.2895417628373185</c:v>
                </c:pt>
                <c:pt idx="19">
                  <c:v>5.2655865438174541</c:v>
                </c:pt>
                <c:pt idx="20">
                  <c:v>5.2416313247975896</c:v>
                </c:pt>
                <c:pt idx="21">
                  <c:v>5.2176761057777252</c:v>
                </c:pt>
                <c:pt idx="22">
                  <c:v>5.1937208867578608</c:v>
                </c:pt>
                <c:pt idx="23">
                  <c:v>5.1697656677379964</c:v>
                </c:pt>
              </c:numCache>
            </c:numRef>
          </c:val>
        </c:ser>
        <c:marker val="1"/>
        <c:axId val="119368320"/>
        <c:axId val="119386496"/>
      </c:lineChart>
      <c:catAx>
        <c:axId val="1193683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386496"/>
        <c:crosses val="autoZero"/>
        <c:auto val="1"/>
        <c:lblAlgn val="ctr"/>
        <c:lblOffset val="100"/>
        <c:tickLblSkip val="2"/>
        <c:tickMarkSkip val="1"/>
      </c:catAx>
      <c:valAx>
        <c:axId val="1193864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Heat Demand Per House (MWh)</a:t>
                </a:r>
              </a:p>
            </c:rich>
          </c:tx>
          <c:layout>
            <c:manualLayout>
              <c:xMode val="edge"/>
              <c:yMode val="edge"/>
              <c:x val="2.2617142235099353E-2"/>
              <c:y val="8.6834971427946245E-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368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1548838812661"/>
          <c:y val="0.38655567925988993"/>
          <c:w val="0.19547672931764418"/>
          <c:h val="0.1092439963125774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267243356687543"/>
          <c:y val="9.3670886075949436E-2"/>
          <c:w val="0.6554158087967662"/>
          <c:h val="0.71898734177215129"/>
        </c:manualLayout>
      </c:layout>
      <c:lineChart>
        <c:grouping val="standard"/>
        <c:ser>
          <c:idx val="1"/>
          <c:order val="0"/>
          <c:tx>
            <c:strRef>
              <c:f>'Figure 19'!$N$4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19'!$O$3:$AN$3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19'!$O$4:$AN$4</c:f>
              <c:numCache>
                <c:formatCode>#,##0</c:formatCode>
                <c:ptCount val="26"/>
                <c:pt idx="0">
                  <c:v>-50576.822986710657</c:v>
                </c:pt>
                <c:pt idx="1">
                  <c:v>-76924.788095400218</c:v>
                </c:pt>
                <c:pt idx="2">
                  <c:v>-104437.4783279121</c:v>
                </c:pt>
                <c:pt idx="3">
                  <c:v>-129154.62260806226</c:v>
                </c:pt>
                <c:pt idx="4">
                  <c:v>-156134.27402282433</c:v>
                </c:pt>
                <c:pt idx="5">
                  <c:v>-176435.28529805582</c:v>
                </c:pt>
                <c:pt idx="6">
                  <c:v>-190238.62578192723</c:v>
                </c:pt>
                <c:pt idx="7">
                  <c:v>-195676.75026502128</c:v>
                </c:pt>
                <c:pt idx="8">
                  <c:v>-191553.24002267601</c:v>
                </c:pt>
                <c:pt idx="9">
                  <c:v>-176981.57431970126</c:v>
                </c:pt>
                <c:pt idx="10">
                  <c:v>-151236.00013550618</c:v>
                </c:pt>
                <c:pt idx="11">
                  <c:v>-117814.87302403274</c:v>
                </c:pt>
                <c:pt idx="12">
                  <c:v>-86307.418393216387</c:v>
                </c:pt>
                <c:pt idx="13">
                  <c:v>-50562.790462977195</c:v>
                </c:pt>
                <c:pt idx="14">
                  <c:v>-11846.217341228155</c:v>
                </c:pt>
                <c:pt idx="15">
                  <c:v>28892.854419390031</c:v>
                </c:pt>
                <c:pt idx="16">
                  <c:v>69416.933572994662</c:v>
                </c:pt>
                <c:pt idx="17">
                  <c:v>110943.7356162176</c:v>
                </c:pt>
                <c:pt idx="18">
                  <c:v>153237.6625108844</c:v>
                </c:pt>
                <c:pt idx="19">
                  <c:v>196149.82427343051</c:v>
                </c:pt>
                <c:pt idx="20">
                  <c:v>239584.61557916063</c:v>
                </c:pt>
                <c:pt idx="21">
                  <c:v>283528.99507398909</c:v>
                </c:pt>
                <c:pt idx="22">
                  <c:v>327869.77995424741</c:v>
                </c:pt>
                <c:pt idx="23">
                  <c:v>372585.81878681877</c:v>
                </c:pt>
                <c:pt idx="24">
                  <c:v>417659.75122551154</c:v>
                </c:pt>
                <c:pt idx="25">
                  <c:v>463077.23738173593</c:v>
                </c:pt>
              </c:numCache>
            </c:numRef>
          </c:val>
        </c:ser>
        <c:ser>
          <c:idx val="0"/>
          <c:order val="1"/>
          <c:tx>
            <c:strRef>
              <c:f>'Figure 19'!$N$5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19'!$O$3:$AN$3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19'!$O$5:$AN$5</c:f>
              <c:numCache>
                <c:formatCode>#,##0</c:formatCode>
                <c:ptCount val="26"/>
                <c:pt idx="0">
                  <c:v>-50576.822986710657</c:v>
                </c:pt>
                <c:pt idx="1">
                  <c:v>-76924.788095400218</c:v>
                </c:pt>
                <c:pt idx="2">
                  <c:v>-104738.45133449591</c:v>
                </c:pt>
                <c:pt idx="3">
                  <c:v>-143191.40109375468</c:v>
                </c:pt>
                <c:pt idx="4">
                  <c:v>-231613.52081133076</c:v>
                </c:pt>
                <c:pt idx="5">
                  <c:v>-389263.2991642722</c:v>
                </c:pt>
                <c:pt idx="6">
                  <c:v>-574919.74499277514</c:v>
                </c:pt>
                <c:pt idx="7">
                  <c:v>-798360.18878596206</c:v>
                </c:pt>
                <c:pt idx="8">
                  <c:v>-1055261.4845482805</c:v>
                </c:pt>
                <c:pt idx="9">
                  <c:v>-1356130.7785271381</c:v>
                </c:pt>
                <c:pt idx="10">
                  <c:v>-1716349.4299199653</c:v>
                </c:pt>
                <c:pt idx="11">
                  <c:v>-2101216.0699024959</c:v>
                </c:pt>
                <c:pt idx="12">
                  <c:v>-2495044.1830117218</c:v>
                </c:pt>
                <c:pt idx="13">
                  <c:v>-2826851.5404701177</c:v>
                </c:pt>
                <c:pt idx="14">
                  <c:v>-3163616.6602759864</c:v>
                </c:pt>
                <c:pt idx="15">
                  <c:v>-3400612.8525343481</c:v>
                </c:pt>
                <c:pt idx="16">
                  <c:v>-3641754.3818610143</c:v>
                </c:pt>
                <c:pt idx="17">
                  <c:v>-4015372.594892038</c:v>
                </c:pt>
                <c:pt idx="18">
                  <c:v>-3927078.9118871726</c:v>
                </c:pt>
                <c:pt idx="19">
                  <c:v>-3187528.0839219559</c:v>
                </c:pt>
                <c:pt idx="20">
                  <c:v>-2536794.3464260423</c:v>
                </c:pt>
                <c:pt idx="21">
                  <c:v>-1209392.9667166756</c:v>
                </c:pt>
                <c:pt idx="22">
                  <c:v>129823.79649304925</c:v>
                </c:pt>
                <c:pt idx="23">
                  <c:v>2065015.3076874022</c:v>
                </c:pt>
                <c:pt idx="24">
                  <c:v>4241765.0100292005</c:v>
                </c:pt>
                <c:pt idx="25">
                  <c:v>6684111.9381678049</c:v>
                </c:pt>
              </c:numCache>
            </c:numRef>
          </c:val>
        </c:ser>
        <c:marker val="1"/>
        <c:axId val="129106688"/>
        <c:axId val="129108224"/>
      </c:lineChart>
      <c:catAx>
        <c:axId val="129106688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108224"/>
        <c:crosses val="autoZero"/>
        <c:auto val="1"/>
        <c:lblAlgn val="ctr"/>
        <c:lblOffset val="100"/>
      </c:catAx>
      <c:valAx>
        <c:axId val="1291082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5316490468544617E-2"/>
              <c:y val="0.3012658227848103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106688"/>
        <c:crosses val="autoZero"/>
        <c:crossBetween val="between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79184356298836778"/>
          <c:y val="0.29367088607594966"/>
          <c:w val="0.17440248989441864"/>
          <c:h val="0.4177215189873419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0856170607077435E-2"/>
          <c:y val="5.8558687356347144E-2"/>
          <c:w val="0.71105867680929824"/>
          <c:h val="0.83783968063696668"/>
        </c:manualLayout>
      </c:layout>
      <c:areaChart>
        <c:grouping val="stacked"/>
        <c:ser>
          <c:idx val="0"/>
          <c:order val="0"/>
          <c:tx>
            <c:strRef>
              <c:f>'Figure 20'!$P$4</c:f>
              <c:strCache>
                <c:ptCount val="1"/>
                <c:pt idx="0">
                  <c:v>Gas Industry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20'!$Q$4:$Y$4</c:f>
              <c:numCache>
                <c:formatCode>General</c:formatCode>
                <c:ptCount val="9"/>
                <c:pt idx="0">
                  <c:v>107.51859832999999</c:v>
                </c:pt>
                <c:pt idx="1">
                  <c:v>104.77988535999999</c:v>
                </c:pt>
                <c:pt idx="2">
                  <c:v>100.74541698</c:v>
                </c:pt>
                <c:pt idx="3">
                  <c:v>100.25227698</c:v>
                </c:pt>
                <c:pt idx="4">
                  <c:v>110.55914591300001</c:v>
                </c:pt>
                <c:pt idx="5">
                  <c:v>107.92853687600001</c:v>
                </c:pt>
                <c:pt idx="6">
                  <c:v>104.369562966</c:v>
                </c:pt>
                <c:pt idx="7">
                  <c:v>88.042679075999999</c:v>
                </c:pt>
                <c:pt idx="8">
                  <c:v>80.3799205814</c:v>
                </c:pt>
              </c:numCache>
            </c:numRef>
          </c:val>
        </c:ser>
        <c:ser>
          <c:idx val="1"/>
          <c:order val="1"/>
          <c:tx>
            <c:strRef>
              <c:f>'Figure 20'!$P$5</c:f>
              <c:strCache>
                <c:ptCount val="1"/>
                <c:pt idx="0">
                  <c:v>Gas Buildings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20'!$Q$5:$Y$5</c:f>
              <c:numCache>
                <c:formatCode>General</c:formatCode>
                <c:ptCount val="9"/>
                <c:pt idx="0">
                  <c:v>357.69702258400002</c:v>
                </c:pt>
                <c:pt idx="1">
                  <c:v>363.91932260999999</c:v>
                </c:pt>
                <c:pt idx="2">
                  <c:v>364.62772451000001</c:v>
                </c:pt>
                <c:pt idx="3">
                  <c:v>339.64771447999999</c:v>
                </c:pt>
                <c:pt idx="4">
                  <c:v>295.10085434000001</c:v>
                </c:pt>
                <c:pt idx="5">
                  <c:v>297.25705498000002</c:v>
                </c:pt>
                <c:pt idx="6">
                  <c:v>211.18517112000001</c:v>
                </c:pt>
                <c:pt idx="7">
                  <c:v>118.29307772</c:v>
                </c:pt>
                <c:pt idx="8">
                  <c:v>52.534426691299998</c:v>
                </c:pt>
              </c:numCache>
            </c:numRef>
          </c:val>
        </c:ser>
        <c:ser>
          <c:idx val="2"/>
          <c:order val="2"/>
          <c:tx>
            <c:strRef>
              <c:f>'Figure 20'!$P$6</c:f>
              <c:strCache>
                <c:ptCount val="1"/>
                <c:pt idx="0">
                  <c:v>Electricity Industry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20'!$Q$6:$Y$6</c:f>
              <c:numCache>
                <c:formatCode>General</c:formatCode>
                <c:ptCount val="9"/>
                <c:pt idx="0">
                  <c:v>30.349390382761101</c:v>
                </c:pt>
                <c:pt idx="1">
                  <c:v>20.906427862466696</c:v>
                </c:pt>
                <c:pt idx="2">
                  <c:v>14.829842359412085</c:v>
                </c:pt>
                <c:pt idx="3">
                  <c:v>4.7305598018412995</c:v>
                </c:pt>
                <c:pt idx="4">
                  <c:v>4.4108206796643401</c:v>
                </c:pt>
                <c:pt idx="5">
                  <c:v>1.4635217372774798E-2</c:v>
                </c:pt>
                <c:pt idx="6">
                  <c:v>1.5599879664860801E-2</c:v>
                </c:pt>
                <c:pt idx="7">
                  <c:v>1.0497339632728879</c:v>
                </c:pt>
                <c:pt idx="8">
                  <c:v>1.5651012258427768</c:v>
                </c:pt>
              </c:numCache>
            </c:numRef>
          </c:val>
        </c:ser>
        <c:ser>
          <c:idx val="3"/>
          <c:order val="3"/>
          <c:tx>
            <c:strRef>
              <c:f>'Figure 20'!$P$7</c:f>
              <c:strCache>
                <c:ptCount val="1"/>
                <c:pt idx="0">
                  <c:v>Electricity Buildings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20'!$Q$7:$Y$7</c:f>
              <c:numCache>
                <c:formatCode>General</c:formatCode>
                <c:ptCount val="9"/>
                <c:pt idx="0">
                  <c:v>70.740192589414178</c:v>
                </c:pt>
                <c:pt idx="1">
                  <c:v>67.8971897649959</c:v>
                </c:pt>
                <c:pt idx="2">
                  <c:v>82.875357476722499</c:v>
                </c:pt>
                <c:pt idx="3">
                  <c:v>116.78484661649124</c:v>
                </c:pt>
                <c:pt idx="4">
                  <c:v>172.50876322633337</c:v>
                </c:pt>
                <c:pt idx="5">
                  <c:v>200.77277567387742</c:v>
                </c:pt>
                <c:pt idx="6">
                  <c:v>299.49484144097249</c:v>
                </c:pt>
                <c:pt idx="7">
                  <c:v>397.19143959063564</c:v>
                </c:pt>
                <c:pt idx="8">
                  <c:v>460.2975027887191</c:v>
                </c:pt>
              </c:numCache>
            </c:numRef>
          </c:val>
        </c:ser>
        <c:ser>
          <c:idx val="4"/>
          <c:order val="4"/>
          <c:tx>
            <c:strRef>
              <c:f>'Figure 20'!$P$8</c:f>
              <c:strCache>
                <c:ptCount val="1"/>
                <c:pt idx="0">
                  <c:v>Bioenergy Industry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20'!$Q$8:$Y$8</c:f>
              <c:numCache>
                <c:formatCode>General</c:formatCode>
                <c:ptCount val="9"/>
                <c:pt idx="0">
                  <c:v>1.6352675829000001</c:v>
                </c:pt>
                <c:pt idx="1">
                  <c:v>2.4794488429000001</c:v>
                </c:pt>
                <c:pt idx="2">
                  <c:v>5.6447431869999996</c:v>
                </c:pt>
                <c:pt idx="3">
                  <c:v>12.028259077000001</c:v>
                </c:pt>
                <c:pt idx="4">
                  <c:v>14.2449513809</c:v>
                </c:pt>
                <c:pt idx="5">
                  <c:v>11.0348648269</c:v>
                </c:pt>
                <c:pt idx="6">
                  <c:v>4.6151456454000002</c:v>
                </c:pt>
                <c:pt idx="7">
                  <c:v>2.2399791109999998</c:v>
                </c:pt>
                <c:pt idx="8">
                  <c:v>4.5391068949999998</c:v>
                </c:pt>
              </c:numCache>
            </c:numRef>
          </c:val>
        </c:ser>
        <c:ser>
          <c:idx val="5"/>
          <c:order val="5"/>
          <c:tx>
            <c:strRef>
              <c:f>'Figure 20'!$P$9</c:f>
              <c:strCache>
                <c:ptCount val="1"/>
                <c:pt idx="0">
                  <c:v>Bioenergy Buildings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20'!$Q$9:$Y$9</c:f>
              <c:numCache>
                <c:formatCode>General</c:formatCode>
                <c:ptCount val="9"/>
                <c:pt idx="0">
                  <c:v>1.5697879254</c:v>
                </c:pt>
                <c:pt idx="1">
                  <c:v>1.2196796209</c:v>
                </c:pt>
                <c:pt idx="2">
                  <c:v>0.86956800099999998</c:v>
                </c:pt>
                <c:pt idx="3">
                  <c:v>0.1016097757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tx>
            <c:strRef>
              <c:f>'Figure 20'!$P$10</c:f>
              <c:strCache>
                <c:ptCount val="1"/>
                <c:pt idx="0">
                  <c:v>Other Fossil Industry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20'!$Q$10:$Y$10</c:f>
              <c:numCache>
                <c:formatCode>General</c:formatCode>
                <c:ptCount val="9"/>
                <c:pt idx="0">
                  <c:v>8.7843769989999991</c:v>
                </c:pt>
                <c:pt idx="1">
                  <c:v>6.49231201</c:v>
                </c:pt>
                <c:pt idx="2">
                  <c:v>6.2050268940000004</c:v>
                </c:pt>
                <c:pt idx="3">
                  <c:v>3.2769017530000002</c:v>
                </c:pt>
                <c:pt idx="4">
                  <c:v>2.640841601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7"/>
          <c:tx>
            <c:strRef>
              <c:f>'Figure 20'!$P$11</c:f>
              <c:strCache>
                <c:ptCount val="1"/>
                <c:pt idx="0">
                  <c:v>Other Fossil Buildings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20'!$Q$11:$Y$11</c:f>
              <c:numCache>
                <c:formatCode>General</c:formatCode>
                <c:ptCount val="9"/>
                <c:pt idx="0">
                  <c:v>45.867503030000002</c:v>
                </c:pt>
                <c:pt idx="1">
                  <c:v>37.476533107000002</c:v>
                </c:pt>
                <c:pt idx="2">
                  <c:v>34.663679825999999</c:v>
                </c:pt>
                <c:pt idx="3">
                  <c:v>32.007445009999998</c:v>
                </c:pt>
                <c:pt idx="4">
                  <c:v>35.908804340000003</c:v>
                </c:pt>
                <c:pt idx="5">
                  <c:v>38.239117890000003</c:v>
                </c:pt>
                <c:pt idx="6">
                  <c:v>40.237037280000003</c:v>
                </c:pt>
                <c:pt idx="7">
                  <c:v>41.221708870000001</c:v>
                </c:pt>
                <c:pt idx="8">
                  <c:v>41.397894340000001</c:v>
                </c:pt>
              </c:numCache>
            </c:numRef>
          </c:val>
        </c:ser>
        <c:ser>
          <c:idx val="8"/>
          <c:order val="8"/>
          <c:tx>
            <c:strRef>
              <c:f>'Figure 20'!$P$12</c:f>
              <c:strCache>
                <c:ptCount val="1"/>
                <c:pt idx="0">
                  <c:v>Heat Network Industry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20'!$Q$12:$Y$12</c:f>
              <c:numCache>
                <c:formatCode>General</c:formatCode>
                <c:ptCount val="9"/>
                <c:pt idx="0">
                  <c:v>4.6009735774299996</c:v>
                </c:pt>
                <c:pt idx="1">
                  <c:v>7.9836954714999999</c:v>
                </c:pt>
                <c:pt idx="2">
                  <c:v>10.999252906300001</c:v>
                </c:pt>
                <c:pt idx="3">
                  <c:v>12.340716776300001</c:v>
                </c:pt>
                <c:pt idx="4">
                  <c:v>12.9405827363</c:v>
                </c:pt>
                <c:pt idx="5">
                  <c:v>22.687273716299998</c:v>
                </c:pt>
                <c:pt idx="6">
                  <c:v>41.052377097899999</c:v>
                </c:pt>
                <c:pt idx="7">
                  <c:v>64.106388297899997</c:v>
                </c:pt>
                <c:pt idx="8">
                  <c:v>76.746365457899998</c:v>
                </c:pt>
              </c:numCache>
            </c:numRef>
          </c:val>
        </c:ser>
        <c:ser>
          <c:idx val="9"/>
          <c:order val="9"/>
          <c:tx>
            <c:strRef>
              <c:f>'Figure 20'!$P$13</c:f>
              <c:strCache>
                <c:ptCount val="1"/>
                <c:pt idx="0">
                  <c:v>Heat Network Buildings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20'!$Q$13:$Y$13</c:f>
              <c:numCache>
                <c:formatCode>General</c:formatCode>
                <c:ptCount val="9"/>
                <c:pt idx="0">
                  <c:v>0.36361571500000001</c:v>
                </c:pt>
                <c:pt idx="1">
                  <c:v>1.0745960590000001</c:v>
                </c:pt>
                <c:pt idx="2">
                  <c:v>1.9885974870000001</c:v>
                </c:pt>
                <c:pt idx="3">
                  <c:v>2.932372081</c:v>
                </c:pt>
                <c:pt idx="4">
                  <c:v>2.932372081</c:v>
                </c:pt>
                <c:pt idx="5">
                  <c:v>4.2289273273000001</c:v>
                </c:pt>
                <c:pt idx="6">
                  <c:v>5.4061273623000003</c:v>
                </c:pt>
                <c:pt idx="7">
                  <c:v>6.2658067283000003</c:v>
                </c:pt>
                <c:pt idx="8">
                  <c:v>9.991836039999999</c:v>
                </c:pt>
              </c:numCache>
            </c:numRef>
          </c:val>
        </c:ser>
        <c:axId val="129283968"/>
        <c:axId val="129285504"/>
      </c:areaChart>
      <c:catAx>
        <c:axId val="12928396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285504"/>
        <c:crosses val="autoZero"/>
        <c:auto val="1"/>
        <c:lblAlgn val="ctr"/>
        <c:lblOffset val="100"/>
      </c:catAx>
      <c:valAx>
        <c:axId val="1292855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Heat supply by Sector (TWh/Year)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2839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499452207340294"/>
          <c:y val="0.22297346339532181"/>
          <c:w val="0.17954826120101008"/>
          <c:h val="0.54279398664921763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221674876847302"/>
          <c:y val="6.1904905842880033E-2"/>
          <c:w val="0.65517241379310398"/>
          <c:h val="0.80952569179150802"/>
        </c:manualLayout>
      </c:layout>
      <c:areaChart>
        <c:grouping val="stacked"/>
        <c:ser>
          <c:idx val="1"/>
          <c:order val="0"/>
          <c:tx>
            <c:strRef>
              <c:f>'Figure 22'!$Q$3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22'!$Q$4:$Q$50</c:f>
              <c:numCache>
                <c:formatCode>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242.2011471086864</c:v>
                </c:pt>
                <c:pt idx="23">
                  <c:v>252.84636740327605</c:v>
                </c:pt>
                <c:pt idx="24">
                  <c:v>252.84636740327605</c:v>
                </c:pt>
                <c:pt idx="25">
                  <c:v>227.56173066294846</c:v>
                </c:pt>
                <c:pt idx="26">
                  <c:v>159.29321146406392</c:v>
                </c:pt>
                <c:pt idx="27">
                  <c:v>79.646605732031958</c:v>
                </c:pt>
                <c:pt idx="28">
                  <c:v>23.893981719609585</c:v>
                </c:pt>
                <c:pt idx="29">
                  <c:v>2.3893981719609587</c:v>
                </c:pt>
                <c:pt idx="30">
                  <c:v>0.23893981719609589</c:v>
                </c:pt>
                <c:pt idx="31">
                  <c:v>2.3893981719609589E-2</c:v>
                </c:pt>
                <c:pt idx="32">
                  <c:v>2.3893981719609594E-3</c:v>
                </c:pt>
                <c:pt idx="33">
                  <c:v>2.3893981719609592E-4</c:v>
                </c:pt>
                <c:pt idx="34">
                  <c:v>2.3893981719609597E-5</c:v>
                </c:pt>
                <c:pt idx="35">
                  <c:v>2.3893981719609595E-6</c:v>
                </c:pt>
                <c:pt idx="36">
                  <c:v>2.3893981719609598E-7</c:v>
                </c:pt>
                <c:pt idx="37">
                  <c:v>2.3893981719609598E-8</c:v>
                </c:pt>
                <c:pt idx="38">
                  <c:v>2.3893981719609602E-9</c:v>
                </c:pt>
                <c:pt idx="39">
                  <c:v>2.3893981719609603E-10</c:v>
                </c:pt>
                <c:pt idx="40">
                  <c:v>2.3893981719609605E-11</c:v>
                </c:pt>
                <c:pt idx="41">
                  <c:v>2.3893981719609603E-12</c:v>
                </c:pt>
                <c:pt idx="42">
                  <c:v>2.3893981719609602E-13</c:v>
                </c:pt>
                <c:pt idx="43">
                  <c:v>2.3893981719609604E-14</c:v>
                </c:pt>
                <c:pt idx="44">
                  <c:v>2.3893981719609608E-15</c:v>
                </c:pt>
                <c:pt idx="45">
                  <c:v>2.389398171960961E-16</c:v>
                </c:pt>
                <c:pt idx="46">
                  <c:v>2.3893981719609611E-17</c:v>
                </c:pt>
              </c:numCache>
            </c:numRef>
          </c:val>
        </c:ser>
        <c:ser>
          <c:idx val="4"/>
          <c:order val="1"/>
          <c:tx>
            <c:strRef>
              <c:f>'Figure 22'!$T$3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22'!$T$4:$T$50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4.5729810810810809</c:v>
                </c:pt>
                <c:pt idx="23">
                  <c:v>4.6409578268809346</c:v>
                </c:pt>
                <c:pt idx="24">
                  <c:v>4.7099450378210559</c:v>
                </c:pt>
                <c:pt idx="25">
                  <c:v>30.465576281930758</c:v>
                </c:pt>
                <c:pt idx="26">
                  <c:v>101.78065310900838</c:v>
                </c:pt>
                <c:pt idx="27">
                  <c:v>191.60532415194118</c:v>
                </c:pt>
                <c:pt idx="28">
                  <c:v>266.51848057955766</c:v>
                </c:pt>
                <c:pt idx="29">
                  <c:v>314.67491218516204</c:v>
                </c:pt>
                <c:pt idx="30">
                  <c:v>348.29286175844317</c:v>
                </c:pt>
                <c:pt idx="31">
                  <c:v>383.33719376976399</c:v>
                </c:pt>
                <c:pt idx="32">
                  <c:v>421.69241773028807</c:v>
                </c:pt>
                <c:pt idx="33">
                  <c:v>463.86380996167173</c:v>
                </c:pt>
                <c:pt idx="34">
                  <c:v>510.25040600367441</c:v>
                </c:pt>
                <c:pt idx="35">
                  <c:v>561.27546810862543</c:v>
                </c:pt>
                <c:pt idx="36">
                  <c:v>617.40301706994626</c:v>
                </c:pt>
                <c:pt idx="37">
                  <c:v>679.1433189919868</c:v>
                </c:pt>
                <c:pt idx="38">
                  <c:v>747.05765091269018</c:v>
                </c:pt>
                <c:pt idx="39">
                  <c:v>821.76341600610976</c:v>
                </c:pt>
                <c:pt idx="40">
                  <c:v>903.93975760693581</c:v>
                </c:pt>
                <c:pt idx="41">
                  <c:v>944.51648699933799</c:v>
                </c:pt>
                <c:pt idx="42">
                  <c:v>958.86874028105024</c:v>
                </c:pt>
                <c:pt idx="43">
                  <c:v>973.43908099384055</c:v>
                </c:pt>
                <c:pt idx="44">
                  <c:v>988.23082305132846</c:v>
                </c:pt>
                <c:pt idx="45">
                  <c:v>1003.2473307231902</c:v>
                </c:pt>
                <c:pt idx="46">
                  <c:v>1018.4920194003387</c:v>
                </c:pt>
              </c:numCache>
            </c:numRef>
          </c:val>
        </c:ser>
        <c:ser>
          <c:idx val="3"/>
          <c:order val="2"/>
          <c:tx>
            <c:strRef>
              <c:f>'Figure 22'!$S$3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22'!$S$4:$S$50</c:f>
              <c:numCache>
                <c:formatCode>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375.35322626999533</c:v>
                </c:pt>
                <c:pt idx="23">
                  <c:v>420.06257017527423</c:v>
                </c:pt>
                <c:pt idx="24">
                  <c:v>452.32053824525406</c:v>
                </c:pt>
                <c:pt idx="25">
                  <c:v>471.12476118600733</c:v>
                </c:pt>
                <c:pt idx="26">
                  <c:v>482.25053427386365</c:v>
                </c:pt>
                <c:pt idx="27">
                  <c:v>485.13029924442014</c:v>
                </c:pt>
                <c:pt idx="28">
                  <c:v>479.05820852386159</c:v>
                </c:pt>
                <c:pt idx="29">
                  <c:v>465.65704758185268</c:v>
                </c:pt>
                <c:pt idx="30">
                  <c:v>447.61807116135998</c:v>
                </c:pt>
                <c:pt idx="31">
                  <c:v>426.39914130705523</c:v>
                </c:pt>
                <c:pt idx="32">
                  <c:v>401.8605140885627</c:v>
                </c:pt>
                <c:pt idx="33">
                  <c:v>373.30392055250621</c:v>
                </c:pt>
                <c:pt idx="34">
                  <c:v>339.63859516269014</c:v>
                </c:pt>
                <c:pt idx="35">
                  <c:v>301.5279109747691</c:v>
                </c:pt>
                <c:pt idx="36">
                  <c:v>258.5109586678808</c:v>
                </c:pt>
                <c:pt idx="37">
                  <c:v>210.08047146307803</c:v>
                </c:pt>
                <c:pt idx="38">
                  <c:v>155.67820128089929</c:v>
                </c:pt>
                <c:pt idx="39">
                  <c:v>94.689818337567573</c:v>
                </c:pt>
                <c:pt idx="40">
                  <c:v>26.439299230466485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0"/>
          <c:order val="3"/>
          <c:tx>
            <c:strRef>
              <c:f>'Figure 22'!$P$3</c:f>
              <c:strCache>
                <c:ptCount val="1"/>
                <c:pt idx="0">
                  <c:v>Standard Light Bulbs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22'!$P$4:$P$50</c:f>
              <c:numCache>
                <c:formatCode>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73.725999999999999</c:v>
                </c:pt>
                <c:pt idx="23">
                  <c:v>29.490400000000001</c:v>
                </c:pt>
                <c:pt idx="24">
                  <c:v>8.8471200000000003</c:v>
                </c:pt>
                <c:pt idx="25">
                  <c:v>1.7694240000000001</c:v>
                </c:pt>
                <c:pt idx="26">
                  <c:v>0.17694240000000003</c:v>
                </c:pt>
                <c:pt idx="27">
                  <c:v>1.769424E-2</c:v>
                </c:pt>
                <c:pt idx="28">
                  <c:v>1.7694240000000001E-3</c:v>
                </c:pt>
                <c:pt idx="29">
                  <c:v>1.7694240000000003E-4</c:v>
                </c:pt>
                <c:pt idx="30">
                  <c:v>1.7694240000000004E-5</c:v>
                </c:pt>
                <c:pt idx="31">
                  <c:v>1.7694240000000006E-6</c:v>
                </c:pt>
                <c:pt idx="32">
                  <c:v>1.7694240000000005E-7</c:v>
                </c:pt>
                <c:pt idx="33">
                  <c:v>1.7694240000000007E-8</c:v>
                </c:pt>
                <c:pt idx="34">
                  <c:v>1.7694240000000007E-9</c:v>
                </c:pt>
                <c:pt idx="35">
                  <c:v>1.7694240000000008E-10</c:v>
                </c:pt>
                <c:pt idx="36">
                  <c:v>1.769424000000001E-11</c:v>
                </c:pt>
                <c:pt idx="37">
                  <c:v>1.769424000000001E-12</c:v>
                </c:pt>
                <c:pt idx="38">
                  <c:v>1.7694240000000012E-13</c:v>
                </c:pt>
                <c:pt idx="39">
                  <c:v>1.7694240000000014E-14</c:v>
                </c:pt>
                <c:pt idx="40">
                  <c:v>1.7694240000000013E-15</c:v>
                </c:pt>
                <c:pt idx="41">
                  <c:v>1.7694240000000016E-16</c:v>
                </c:pt>
                <c:pt idx="42">
                  <c:v>1.7694240000000017E-17</c:v>
                </c:pt>
                <c:pt idx="43">
                  <c:v>1.7694240000000018E-18</c:v>
                </c:pt>
                <c:pt idx="44">
                  <c:v>1.7694240000000019E-19</c:v>
                </c:pt>
                <c:pt idx="45">
                  <c:v>1.769424000000002E-20</c:v>
                </c:pt>
                <c:pt idx="46">
                  <c:v>1.7694240000000023E-21</c:v>
                </c:pt>
              </c:numCache>
            </c:numRef>
          </c:val>
        </c:ser>
        <c:ser>
          <c:idx val="2"/>
          <c:order val="4"/>
          <c:tx>
            <c:strRef>
              <c:f>'Figure 22'!$R$3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22'!$R$4:$R$50</c:f>
              <c:numCache>
                <c:formatCode>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15.602</c:v>
                </c:pt>
                <c:pt idx="23">
                  <c:v>14.15</c:v>
                </c:pt>
                <c:pt idx="24">
                  <c:v>12.698</c:v>
                </c:pt>
                <c:pt idx="25">
                  <c:v>11.246</c:v>
                </c:pt>
                <c:pt idx="26">
                  <c:v>9.7940000000000005</c:v>
                </c:pt>
                <c:pt idx="27">
                  <c:v>8.3420000000000005</c:v>
                </c:pt>
                <c:pt idx="28">
                  <c:v>6.89</c:v>
                </c:pt>
                <c:pt idx="29">
                  <c:v>5.4379999999999997</c:v>
                </c:pt>
                <c:pt idx="30">
                  <c:v>3.9860000000000002</c:v>
                </c:pt>
                <c:pt idx="31">
                  <c:v>2.5339999999999998</c:v>
                </c:pt>
                <c:pt idx="32">
                  <c:v>1.0820000000000001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axId val="131501440"/>
        <c:axId val="131507328"/>
      </c:areaChart>
      <c:catAx>
        <c:axId val="1315014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07328"/>
        <c:crosses val="autoZero"/>
        <c:auto val="1"/>
        <c:lblAlgn val="ctr"/>
        <c:lblOffset val="100"/>
        <c:tickLblSkip val="2"/>
        <c:tickMarkSkip val="1"/>
      </c:catAx>
      <c:valAx>
        <c:axId val="131507328"/>
        <c:scaling>
          <c:orientation val="minMax"/>
          <c:max val="1100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63E-2"/>
              <c:y val="0.25000058128855412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01440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9821358406"/>
          <c:w val="0.20689655172413793"/>
          <c:h val="0.2523815392055878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969696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0540540540540601E-2"/>
          <c:y val="5.8823654564216073E-2"/>
          <c:w val="0.6716216216216222"/>
          <c:h val="0.81481654840802953"/>
        </c:manualLayout>
      </c:layout>
      <c:lineChart>
        <c:grouping val="standard"/>
        <c:ser>
          <c:idx val="0"/>
          <c:order val="0"/>
          <c:tx>
            <c:strRef>
              <c:f>'Figure 23'!$N$4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23'!$O$3:$AS$3</c:f>
              <c:numCache>
                <c:formatCode>yyyy</c:formatCode>
                <c:ptCount val="31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</c:numCache>
            </c:numRef>
          </c:cat>
          <c:val>
            <c:numRef>
              <c:f>'Figure 23'!$O$4:$AS$4</c:f>
              <c:numCache>
                <c:formatCode>0</c:formatCode>
                <c:ptCount val="31"/>
                <c:pt idx="0">
                  <c:v>17.549613114656811</c:v>
                </c:pt>
                <c:pt idx="1">
                  <c:v>17.515780009571525</c:v>
                </c:pt>
                <c:pt idx="2">
                  <c:v>17.481723047808337</c:v>
                </c:pt>
                <c:pt idx="3">
                  <c:v>16.912721737253673</c:v>
                </c:pt>
                <c:pt idx="4">
                  <c:v>15.768095393775702</c:v>
                </c:pt>
                <c:pt idx="5">
                  <c:v>14.368</c:v>
                </c:pt>
                <c:pt idx="6">
                  <c:v>13.048480000015397</c:v>
                </c:pt>
                <c:pt idx="7">
                  <c:v>12.50517455266589</c:v>
                </c:pt>
                <c:pt idx="8">
                  <c:v>12.500606671902201</c:v>
                </c:pt>
                <c:pt idx="9">
                  <c:v>12.537679212992805</c:v>
                </c:pt>
                <c:pt idx="10">
                  <c:v>12.424154345373402</c:v>
                </c:pt>
                <c:pt idx="11">
                  <c:v>11.75488577138433</c:v>
                </c:pt>
                <c:pt idx="12">
                  <c:v>10.034963508073847</c:v>
                </c:pt>
                <c:pt idx="13">
                  <c:v>8.033805041453002</c:v>
                </c:pt>
                <c:pt idx="14">
                  <c:v>6.6286938269520608</c:v>
                </c:pt>
                <c:pt idx="15">
                  <c:v>6.077759434191865</c:v>
                </c:pt>
                <c:pt idx="16">
                  <c:v>6.0101402720913066</c:v>
                </c:pt>
                <c:pt idx="17">
                  <c:v>5.9919206566605476</c:v>
                </c:pt>
                <c:pt idx="18">
                  <c:v>6.0029449823812122</c:v>
                </c:pt>
                <c:pt idx="19">
                  <c:v>6.0835743921557679</c:v>
                </c:pt>
                <c:pt idx="20">
                  <c:v>6.1654919721170218</c:v>
                </c:pt>
                <c:pt idx="21">
                  <c:v>6.2486733099551701</c:v>
                </c:pt>
                <c:pt idx="22">
                  <c:v>6.333133337198265</c:v>
                </c:pt>
                <c:pt idx="23">
                  <c:v>6.4188911850126287</c:v>
                </c:pt>
                <c:pt idx="24">
                  <c:v>6.5059666738262001</c:v>
                </c:pt>
                <c:pt idx="25">
                  <c:v>6.5943799663957803</c:v>
                </c:pt>
                <c:pt idx="26">
                  <c:v>6.6841515372811564</c:v>
                </c:pt>
                <c:pt idx="27">
                  <c:v>6.7753021740233486</c:v>
                </c:pt>
                <c:pt idx="28">
                  <c:v>6.8678529815577214</c:v>
                </c:pt>
                <c:pt idx="29">
                  <c:v>6.9618253870159714</c:v>
                </c:pt>
                <c:pt idx="30">
                  <c:v>7.057241144633374</c:v>
                </c:pt>
              </c:numCache>
            </c:numRef>
          </c:val>
        </c:ser>
        <c:ser>
          <c:idx val="1"/>
          <c:order val="1"/>
          <c:tx>
            <c:strRef>
              <c:f>'Figure 23'!$N$5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23'!$O$3:$AS$3</c:f>
              <c:numCache>
                <c:formatCode>yyyy</c:formatCode>
                <c:ptCount val="31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</c:numCache>
            </c:numRef>
          </c:cat>
          <c:val>
            <c:numRef>
              <c:f>'Figure 23'!$O$5:$AS$5</c:f>
              <c:numCache>
                <c:formatCode>0</c:formatCode>
                <c:ptCount val="31"/>
                <c:pt idx="0">
                  <c:v>17.549613114656811</c:v>
                </c:pt>
                <c:pt idx="1">
                  <c:v>17.515780009571525</c:v>
                </c:pt>
                <c:pt idx="2">
                  <c:v>17.481723047808337</c:v>
                </c:pt>
                <c:pt idx="3">
                  <c:v>16.912721737253673</c:v>
                </c:pt>
                <c:pt idx="4">
                  <c:v>15.768095393775702</c:v>
                </c:pt>
                <c:pt idx="5">
                  <c:v>14.368</c:v>
                </c:pt>
                <c:pt idx="6">
                  <c:v>13.048480000015397</c:v>
                </c:pt>
                <c:pt idx="7">
                  <c:v>12.122706371526201</c:v>
                </c:pt>
                <c:pt idx="8">
                  <c:v>11.72357259681816</c:v>
                </c:pt>
                <c:pt idx="9">
                  <c:v>11.428875714386429</c:v>
                </c:pt>
                <c:pt idx="10">
                  <c:v>10.800349136539449</c:v>
                </c:pt>
                <c:pt idx="11">
                  <c:v>9.3691829083104263</c:v>
                </c:pt>
                <c:pt idx="12">
                  <c:v>7.7214970874100954</c:v>
                </c:pt>
                <c:pt idx="13">
                  <c:v>6.5559063409834879</c:v>
                </c:pt>
                <c:pt idx="14">
                  <c:v>6.082707768175438</c:v>
                </c:pt>
                <c:pt idx="15">
                  <c:v>6.0007521080559565</c:v>
                </c:pt>
                <c:pt idx="16">
                  <c:v>5.9566576105622575</c:v>
                </c:pt>
                <c:pt idx="17">
                  <c:v>5.9148686087029372</c:v>
                </c:pt>
                <c:pt idx="18">
                  <c:v>5.8948085210025969</c:v>
                </c:pt>
                <c:pt idx="19">
                  <c:v>5.9405136962131113</c:v>
                </c:pt>
                <c:pt idx="20">
                  <c:v>5.9837237534981895</c:v>
                </c:pt>
                <c:pt idx="21">
                  <c:v>6.0240778259845804</c:v>
                </c:pt>
                <c:pt idx="22">
                  <c:v>6.0611808593181271</c:v>
                </c:pt>
                <c:pt idx="23">
                  <c:v>6.0945969896180907</c:v>
                </c:pt>
                <c:pt idx="24">
                  <c:v>6.1238451194926808</c:v>
                </c:pt>
                <c:pt idx="25">
                  <c:v>6.1483943373378027</c:v>
                </c:pt>
                <c:pt idx="26">
                  <c:v>6.2081026897332494</c:v>
                </c:pt>
                <c:pt idx="27">
                  <c:v>6.2905090526027081</c:v>
                </c:pt>
                <c:pt idx="28">
                  <c:v>6.3741676085341661</c:v>
                </c:pt>
                <c:pt idx="29">
                  <c:v>6.4590973850323818</c:v>
                </c:pt>
                <c:pt idx="30">
                  <c:v>6.5453176987316288</c:v>
                </c:pt>
              </c:numCache>
            </c:numRef>
          </c:val>
        </c:ser>
        <c:ser>
          <c:idx val="2"/>
          <c:order val="2"/>
          <c:tx>
            <c:strRef>
              <c:f>'Figure 23'!$N$6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23'!$O$3:$AS$3</c:f>
              <c:numCache>
                <c:formatCode>yyyy</c:formatCode>
                <c:ptCount val="31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</c:numCache>
            </c:numRef>
          </c:cat>
          <c:val>
            <c:numRef>
              <c:f>'Figure 23'!$O$6:$AS$6</c:f>
              <c:numCache>
                <c:formatCode>0</c:formatCode>
                <c:ptCount val="31"/>
                <c:pt idx="0">
                  <c:v>17.549613114656811</c:v>
                </c:pt>
                <c:pt idx="1">
                  <c:v>17.515780009571525</c:v>
                </c:pt>
                <c:pt idx="2">
                  <c:v>17.481723047808337</c:v>
                </c:pt>
                <c:pt idx="3">
                  <c:v>16.912721737253673</c:v>
                </c:pt>
                <c:pt idx="4">
                  <c:v>15.768095393775702</c:v>
                </c:pt>
                <c:pt idx="5">
                  <c:v>14.368</c:v>
                </c:pt>
                <c:pt idx="6">
                  <c:v>13.048480000015397</c:v>
                </c:pt>
              </c:numCache>
            </c:numRef>
          </c:val>
        </c:ser>
        <c:marker val="1"/>
        <c:axId val="129333888"/>
        <c:axId val="131531136"/>
      </c:lineChart>
      <c:dateAx>
        <c:axId val="129333888"/>
        <c:scaling>
          <c:orientation val="minMax"/>
        </c:scaling>
        <c:axPos val="b"/>
        <c:numFmt formatCode="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31136"/>
        <c:crosses val="autoZero"/>
        <c:auto val="1"/>
        <c:lblOffset val="100"/>
        <c:baseTimeUnit val="years"/>
        <c:majorUnit val="2"/>
        <c:majorTimeUnit val="years"/>
        <c:minorUnit val="1"/>
        <c:minorTimeUnit val="years"/>
      </c:dateAx>
      <c:valAx>
        <c:axId val="13153113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Light demand (TWh)</a:t>
                </a:r>
              </a:p>
            </c:rich>
          </c:tx>
          <c:layout>
            <c:manualLayout>
              <c:xMode val="edge"/>
              <c:yMode val="edge"/>
              <c:x val="2.162162162162164E-2"/>
              <c:y val="0.2679744263480953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33388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4324324324325"/>
          <c:y val="0.39433635096752251"/>
          <c:w val="0.19729729729729747"/>
          <c:h val="0.1459698094741658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714294207124961"/>
          <c:y val="0.16719242902208201"/>
          <c:w val="0.59253293721221245"/>
          <c:h val="0.5615141955835965"/>
        </c:manualLayout>
      </c:layout>
      <c:lineChart>
        <c:grouping val="standard"/>
        <c:ser>
          <c:idx val="1"/>
          <c:order val="0"/>
          <c:tx>
            <c:strRef>
              <c:f>'Figure 24'!$M$4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24'!$L$5:$L$35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24'!$M$5:$M$35</c:f>
              <c:numCache>
                <c:formatCode>General</c:formatCode>
                <c:ptCount val="31"/>
                <c:pt idx="0">
                  <c:v>66.052839931202826</c:v>
                </c:pt>
                <c:pt idx="1">
                  <c:v>68.013538158098143</c:v>
                </c:pt>
                <c:pt idx="2">
                  <c:v>68.523108207276238</c:v>
                </c:pt>
                <c:pt idx="3">
                  <c:v>68.036536963579749</c:v>
                </c:pt>
                <c:pt idx="4">
                  <c:v>68.857562275334175</c:v>
                </c:pt>
                <c:pt idx="5">
                  <c:v>69.635817673835618</c:v>
                </c:pt>
                <c:pt idx="6">
                  <c:v>69.9078388999189</c:v>
                </c:pt>
                <c:pt idx="7">
                  <c:v>70.21415363941648</c:v>
                </c:pt>
                <c:pt idx="8">
                  <c:v>70.37274711645658</c:v>
                </c:pt>
                <c:pt idx="9">
                  <c:v>70.600541491044297</c:v>
                </c:pt>
                <c:pt idx="10">
                  <c:v>70.848538614646415</c:v>
                </c:pt>
                <c:pt idx="11">
                  <c:v>71.087376031036854</c:v>
                </c:pt>
                <c:pt idx="12">
                  <c:v>71.480708187601564</c:v>
                </c:pt>
                <c:pt idx="13">
                  <c:v>71.815729832258981</c:v>
                </c:pt>
                <c:pt idx="14">
                  <c:v>72.064471494294935</c:v>
                </c:pt>
                <c:pt idx="15">
                  <c:v>72.337793868591604</c:v>
                </c:pt>
                <c:pt idx="16">
                  <c:v>72.514764616095619</c:v>
                </c:pt>
                <c:pt idx="17">
                  <c:v>72.689214190482133</c:v>
                </c:pt>
                <c:pt idx="18">
                  <c:v>72.879306963837195</c:v>
                </c:pt>
                <c:pt idx="19">
                  <c:v>73.09092062624093</c:v>
                </c:pt>
                <c:pt idx="20">
                  <c:v>73.374562013794204</c:v>
                </c:pt>
                <c:pt idx="21">
                  <c:v>73.638404587597108</c:v>
                </c:pt>
                <c:pt idx="22">
                  <c:v>73.919607296741248</c:v>
                </c:pt>
                <c:pt idx="23">
                  <c:v>74.209513507594409</c:v>
                </c:pt>
                <c:pt idx="24">
                  <c:v>74.539791068386037</c:v>
                </c:pt>
                <c:pt idx="25">
                  <c:v>74.864297085121137</c:v>
                </c:pt>
                <c:pt idx="26">
                  <c:v>75.198951203790244</c:v>
                </c:pt>
                <c:pt idx="27">
                  <c:v>75.537145604255215</c:v>
                </c:pt>
                <c:pt idx="28">
                  <c:v>75.910595785435177</c:v>
                </c:pt>
                <c:pt idx="29">
                  <c:v>76.292917242876868</c:v>
                </c:pt>
                <c:pt idx="30">
                  <c:v>76.683664107516691</c:v>
                </c:pt>
              </c:numCache>
            </c:numRef>
          </c:val>
        </c:ser>
        <c:ser>
          <c:idx val="2"/>
          <c:order val="1"/>
          <c:tx>
            <c:strRef>
              <c:f>'Figure 24'!$N$4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24'!$L$5:$L$35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24'!$N$5:$N$35</c:f>
              <c:numCache>
                <c:formatCode>General</c:formatCode>
                <c:ptCount val="31"/>
                <c:pt idx="0">
                  <c:v>66.052839931202826</c:v>
                </c:pt>
                <c:pt idx="1">
                  <c:v>68.013538158098143</c:v>
                </c:pt>
                <c:pt idx="2">
                  <c:v>68.523108207276223</c:v>
                </c:pt>
                <c:pt idx="3">
                  <c:v>68.036536963579749</c:v>
                </c:pt>
                <c:pt idx="4">
                  <c:v>68.857562275334161</c:v>
                </c:pt>
                <c:pt idx="5">
                  <c:v>69.635817673835618</c:v>
                </c:pt>
                <c:pt idx="6">
                  <c:v>69.9078388999189</c:v>
                </c:pt>
                <c:pt idx="7">
                  <c:v>69.863775987404381</c:v>
                </c:pt>
                <c:pt idx="8">
                  <c:v>69.690618652831702</c:v>
                </c:pt>
                <c:pt idx="9">
                  <c:v>69.567721543025954</c:v>
                </c:pt>
                <c:pt idx="10">
                  <c:v>69.465007380031508</c:v>
                </c:pt>
                <c:pt idx="11">
                  <c:v>69.259299026313641</c:v>
                </c:pt>
                <c:pt idx="12">
                  <c:v>69.031003273106037</c:v>
                </c:pt>
                <c:pt idx="13">
                  <c:v>68.799366282977687</c:v>
                </c:pt>
                <c:pt idx="14">
                  <c:v>68.559218213420095</c:v>
                </c:pt>
                <c:pt idx="15">
                  <c:v>68.250207780251813</c:v>
                </c:pt>
                <c:pt idx="16">
                  <c:v>67.943071454474378</c:v>
                </c:pt>
                <c:pt idx="17">
                  <c:v>67.84010264097067</c:v>
                </c:pt>
                <c:pt idx="18">
                  <c:v>67.633927863832113</c:v>
                </c:pt>
                <c:pt idx="19">
                  <c:v>67.463911018700585</c:v>
                </c:pt>
                <c:pt idx="20">
                  <c:v>67.315767400108882</c:v>
                </c:pt>
                <c:pt idx="21">
                  <c:v>67.198951766928644</c:v>
                </c:pt>
                <c:pt idx="22">
                  <c:v>67.099728155547439</c:v>
                </c:pt>
                <c:pt idx="23">
                  <c:v>66.952993503461641</c:v>
                </c:pt>
                <c:pt idx="24">
                  <c:v>66.823990923549758</c:v>
                </c:pt>
                <c:pt idx="25">
                  <c:v>66.698848936602545</c:v>
                </c:pt>
                <c:pt idx="26">
                  <c:v>66.577634402255327</c:v>
                </c:pt>
                <c:pt idx="27">
                  <c:v>66.46672210676293</c:v>
                </c:pt>
                <c:pt idx="28">
                  <c:v>66.424669086180941</c:v>
                </c:pt>
                <c:pt idx="29">
                  <c:v>66.391739589819593</c:v>
                </c:pt>
                <c:pt idx="30">
                  <c:v>66.366165163353003</c:v>
                </c:pt>
              </c:numCache>
            </c:numRef>
          </c:val>
        </c:ser>
        <c:ser>
          <c:idx val="0"/>
          <c:order val="2"/>
          <c:tx>
            <c:strRef>
              <c:f>'Figure 24'!$O$4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24'!$L$5:$L$35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24'!$O$5:$O$35</c:f>
              <c:numCache>
                <c:formatCode>General</c:formatCode>
                <c:ptCount val="31"/>
                <c:pt idx="0">
                  <c:v>66.052839931202826</c:v>
                </c:pt>
                <c:pt idx="1">
                  <c:v>68.013538158098143</c:v>
                </c:pt>
                <c:pt idx="2">
                  <c:v>68.523108207276223</c:v>
                </c:pt>
                <c:pt idx="3">
                  <c:v>68.036536963579749</c:v>
                </c:pt>
                <c:pt idx="4">
                  <c:v>68.857562275334161</c:v>
                </c:pt>
                <c:pt idx="5">
                  <c:v>69.635817673835618</c:v>
                </c:pt>
                <c:pt idx="6">
                  <c:v>69.9078388999189</c:v>
                </c:pt>
              </c:numCache>
            </c:numRef>
          </c:val>
        </c:ser>
        <c:marker val="1"/>
        <c:axId val="131586688"/>
        <c:axId val="131588480"/>
      </c:lineChart>
      <c:catAx>
        <c:axId val="131586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88480"/>
        <c:crosses val="autoZero"/>
        <c:auto val="1"/>
        <c:lblAlgn val="ctr"/>
        <c:lblOffset val="100"/>
        <c:tickLblSkip val="2"/>
        <c:tickMarkSkip val="1"/>
      </c:catAx>
      <c:valAx>
        <c:axId val="131588480"/>
        <c:scaling>
          <c:orientation val="minMax"/>
          <c:min val="5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7597424472897595E-2"/>
              <c:y val="0.2523659305993690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866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52005957670141"/>
          <c:y val="0.30914826498422743"/>
          <c:w val="0.23701317488488521"/>
          <c:h val="0.2113564668769717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2819694084266643E-2"/>
          <c:y val="6.6666840278229889E-2"/>
          <c:w val="0.66199706346892095"/>
          <c:h val="0.80533543056101742"/>
        </c:manualLayout>
      </c:layout>
      <c:lineChart>
        <c:grouping val="standard"/>
        <c:ser>
          <c:idx val="0"/>
          <c:order val="0"/>
          <c:tx>
            <c:strRef>
              <c:f>'Figure 25'!$K$5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25'!$L$4:$AK$4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25'!$L$5:$AK$5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0.13239699999999999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1.8583293541838639</c:v>
                </c:pt>
                <c:pt idx="11">
                  <c:v>0.18193508447927981</c:v>
                </c:pt>
                <c:pt idx="12">
                  <c:v>0.18320863007064908</c:v>
                </c:pt>
                <c:pt idx="13">
                  <c:v>0.18449109048112855</c:v>
                </c:pt>
                <c:pt idx="14">
                  <c:v>0.18578252811450885</c:v>
                </c:pt>
                <c:pt idx="15">
                  <c:v>0.18708300581130385</c:v>
                </c:pt>
                <c:pt idx="16">
                  <c:v>0.18839258685198798</c:v>
                </c:pt>
                <c:pt idx="17">
                  <c:v>0.18971133495992423</c:v>
                </c:pt>
                <c:pt idx="18">
                  <c:v>0.19103931430467219</c:v>
                </c:pt>
                <c:pt idx="19">
                  <c:v>0.19237658950479702</c:v>
                </c:pt>
                <c:pt idx="20">
                  <c:v>0.1937232256313339</c:v>
                </c:pt>
                <c:pt idx="21">
                  <c:v>0.19507928821076082</c:v>
                </c:pt>
                <c:pt idx="22">
                  <c:v>0.19644484322822839</c:v>
                </c:pt>
                <c:pt idx="23">
                  <c:v>0.19781995713082329</c:v>
                </c:pt>
                <c:pt idx="24">
                  <c:v>0.19920469683074207</c:v>
                </c:pt>
                <c:pt idx="25">
                  <c:v>0.20059912970855087</c:v>
                </c:pt>
              </c:numCache>
            </c:numRef>
          </c:val>
        </c:ser>
        <c:ser>
          <c:idx val="1"/>
          <c:order val="1"/>
          <c:tx>
            <c:strRef>
              <c:f>'Figure 25'!$K$6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25'!$L$4:$AK$4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25'!$L$6:$AK$6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0.13239699999999999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1.1275968758324384</c:v>
                </c:pt>
                <c:pt idx="23">
                  <c:v>0.19781995713082329</c:v>
                </c:pt>
                <c:pt idx="24">
                  <c:v>0.19920469683074207</c:v>
                </c:pt>
                <c:pt idx="25">
                  <c:v>0.20059912970855087</c:v>
                </c:pt>
              </c:numCache>
            </c:numRef>
          </c:val>
        </c:ser>
        <c:marker val="1"/>
        <c:axId val="131757184"/>
        <c:axId val="131758720"/>
      </c:lineChart>
      <c:catAx>
        <c:axId val="1317571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58720"/>
        <c:crosses val="autoZero"/>
        <c:auto val="1"/>
        <c:lblAlgn val="ctr"/>
        <c:lblOffset val="100"/>
        <c:tickLblSkip val="2"/>
        <c:tickMarkSkip val="1"/>
      </c:catAx>
      <c:valAx>
        <c:axId val="13175872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Smart meter installs (millions)</a:t>
                </a:r>
              </a:p>
            </c:rich>
          </c:tx>
          <c:layout>
            <c:manualLayout>
              <c:xMode val="edge"/>
              <c:yMode val="edge"/>
              <c:x val="2.8021039723552195E-2"/>
              <c:y val="0.18666715277904378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57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08122236313015"/>
          <c:y val="0.41866775694728381"/>
          <c:w val="0.21190911290936354"/>
          <c:h val="0.1040002708340386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256426307758523"/>
          <c:y val="0.12213763220425849"/>
          <c:w val="0.64903947728784428"/>
          <c:h val="0.57252015095746156"/>
        </c:manualLayout>
      </c:layout>
      <c:lineChart>
        <c:grouping val="standard"/>
        <c:ser>
          <c:idx val="0"/>
          <c:order val="0"/>
          <c:tx>
            <c:strRef>
              <c:f>'Figure 7'!$L$4</c:f>
              <c:strCache>
                <c:ptCount val="1"/>
                <c:pt idx="0">
                  <c:v>p/therm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'Figure 7'!$Q$3:$AU$3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7'!$Q$4:$AU$4</c:f>
              <c:numCache>
                <c:formatCode>0.0</c:formatCode>
                <c:ptCount val="31"/>
                <c:pt idx="0">
                  <c:v>47.057306148416714</c:v>
                </c:pt>
                <c:pt idx="1">
                  <c:v>47.429729290895914</c:v>
                </c:pt>
                <c:pt idx="2">
                  <c:v>33.646204576792947</c:v>
                </c:pt>
                <c:pt idx="3">
                  <c:v>63.050710733704619</c:v>
                </c:pt>
                <c:pt idx="4">
                  <c:v>33.312780261764118</c:v>
                </c:pt>
                <c:pt idx="5">
                  <c:v>44.376240735990486</c:v>
                </c:pt>
                <c:pt idx="6">
                  <c:v>57.655951942510171</c:v>
                </c:pt>
                <c:pt idx="7">
                  <c:v>59.455592672082879</c:v>
                </c:pt>
                <c:pt idx="8">
                  <c:v>62.719097032917659</c:v>
                </c:pt>
                <c:pt idx="9">
                  <c:v>63.273390353538133</c:v>
                </c:pt>
                <c:pt idx="10">
                  <c:v>62.381547929386443</c:v>
                </c:pt>
                <c:pt idx="11">
                  <c:v>60.665572594178769</c:v>
                </c:pt>
                <c:pt idx="12">
                  <c:v>59.84799691650457</c:v>
                </c:pt>
                <c:pt idx="13">
                  <c:v>59.80850474999194</c:v>
                </c:pt>
                <c:pt idx="14">
                  <c:v>60.062502002620967</c:v>
                </c:pt>
                <c:pt idx="15">
                  <c:v>60.777329586861029</c:v>
                </c:pt>
                <c:pt idx="16">
                  <c:v>61.540270333047459</c:v>
                </c:pt>
                <c:pt idx="17">
                  <c:v>62.197594716846353</c:v>
                </c:pt>
                <c:pt idx="18">
                  <c:v>62.924794055566984</c:v>
                </c:pt>
                <c:pt idx="19">
                  <c:v>63.490561179616556</c:v>
                </c:pt>
                <c:pt idx="20">
                  <c:v>64.158431893772786</c:v>
                </c:pt>
                <c:pt idx="21">
                  <c:v>65.423689900078529</c:v>
                </c:pt>
                <c:pt idx="22">
                  <c:v>66.791570914238264</c:v>
                </c:pt>
                <c:pt idx="23">
                  <c:v>67.970343194742071</c:v>
                </c:pt>
                <c:pt idx="24">
                  <c:v>69.215734155825771</c:v>
                </c:pt>
                <c:pt idx="25">
                  <c:v>70.234356675190696</c:v>
                </c:pt>
                <c:pt idx="26">
                  <c:v>71.328940484222485</c:v>
                </c:pt>
                <c:pt idx="27">
                  <c:v>72.270370875828192</c:v>
                </c:pt>
                <c:pt idx="28">
                  <c:v>73.35542052533981</c:v>
                </c:pt>
                <c:pt idx="29">
                  <c:v>74.288552832261502</c:v>
                </c:pt>
                <c:pt idx="30">
                  <c:v>75.364005079126429</c:v>
                </c:pt>
              </c:numCache>
            </c:numRef>
          </c:val>
        </c:ser>
        <c:marker val="1"/>
        <c:axId val="44345216"/>
        <c:axId val="44346752"/>
      </c:lineChart>
      <c:lineChart>
        <c:grouping val="standard"/>
        <c:ser>
          <c:idx val="1"/>
          <c:order val="1"/>
          <c:tx>
            <c:strRef>
              <c:f>'Figure 7'!$L$5</c:f>
              <c:strCache>
                <c:ptCount val="1"/>
                <c:pt idx="0">
                  <c:v>£/MWh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7'!$Q$3:$AU$3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7'!$Q$5:$AU$5</c:f>
              <c:numCache>
                <c:formatCode>0.0</c:formatCode>
                <c:ptCount val="31"/>
                <c:pt idx="0">
                  <c:v>16.056623189744709</c:v>
                </c:pt>
                <c:pt idx="1">
                  <c:v>16.183699271130859</c:v>
                </c:pt>
                <c:pt idx="2">
                  <c:v>11.480564292199825</c:v>
                </c:pt>
                <c:pt idx="3">
                  <c:v>21.513800660489988</c:v>
                </c:pt>
                <c:pt idx="4">
                  <c:v>11.36679516627852</c:v>
                </c:pt>
                <c:pt idx="5">
                  <c:v>15.141805479215101</c:v>
                </c:pt>
                <c:pt idx="6">
                  <c:v>19.673032112529107</c:v>
                </c:pt>
                <c:pt idx="7">
                  <c:v>20.287095165363642</c:v>
                </c:pt>
                <c:pt idx="8">
                  <c:v>21.400649341940234</c:v>
                </c:pt>
                <c:pt idx="9">
                  <c:v>21.589782118851112</c:v>
                </c:pt>
                <c:pt idx="10">
                  <c:v>21.28547277942425</c:v>
                </c:pt>
                <c:pt idx="11">
                  <c:v>20.699957550961638</c:v>
                </c:pt>
                <c:pt idx="12">
                  <c:v>20.420989083363615</c:v>
                </c:pt>
                <c:pt idx="13">
                  <c:v>20.407513793583103</c:v>
                </c:pt>
                <c:pt idx="14">
                  <c:v>20.494181274374117</c:v>
                </c:pt>
                <c:pt idx="15">
                  <c:v>20.738090628844557</c:v>
                </c:pt>
                <c:pt idx="16">
                  <c:v>20.998416879543683</c:v>
                </c:pt>
                <c:pt idx="17">
                  <c:v>21.222705322889798</c:v>
                </c:pt>
                <c:pt idx="18">
                  <c:v>21.470836096224801</c:v>
                </c:pt>
                <c:pt idx="19">
                  <c:v>21.663883898310157</c:v>
                </c:pt>
                <c:pt idx="20">
                  <c:v>21.891770899806801</c:v>
                </c:pt>
                <c:pt idx="21">
                  <c:v>22.323494955174187</c:v>
                </c:pt>
                <c:pt idx="22">
                  <c:v>22.790235442687358</c:v>
                </c:pt>
                <c:pt idx="23">
                  <c:v>23.192449336420896</c:v>
                </c:pt>
                <c:pt idx="24">
                  <c:v>23.61739447295221</c:v>
                </c:pt>
                <c:pt idx="25">
                  <c:v>23.964962986849844</c:v>
                </c:pt>
                <c:pt idx="26">
                  <c:v>24.338450574851311</c:v>
                </c:pt>
                <c:pt idx="27">
                  <c:v>24.659680035154686</c:v>
                </c:pt>
                <c:pt idx="28">
                  <c:v>25.029914432113657</c:v>
                </c:pt>
                <c:pt idx="29">
                  <c:v>25.348312467716529</c:v>
                </c:pt>
                <c:pt idx="30">
                  <c:v>25.715272094177326</c:v>
                </c:pt>
              </c:numCache>
            </c:numRef>
          </c:val>
        </c:ser>
        <c:marker val="1"/>
        <c:axId val="44353024"/>
        <c:axId val="44354560"/>
      </c:lineChart>
      <c:catAx>
        <c:axId val="443452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46752"/>
        <c:crosses val="autoZero"/>
        <c:auto val="1"/>
        <c:lblAlgn val="ctr"/>
        <c:lblOffset val="100"/>
        <c:tickLblSkip val="2"/>
        <c:tickMarkSkip val="1"/>
      </c:catAx>
      <c:valAx>
        <c:axId val="4434675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pence/therm</a:t>
                </a:r>
              </a:p>
            </c:rich>
          </c:tx>
          <c:layout>
            <c:manualLayout>
              <c:xMode val="edge"/>
              <c:yMode val="edge"/>
              <c:x val="2.403849915880903E-2"/>
              <c:y val="0.2480920654149001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45216"/>
        <c:crosses val="autoZero"/>
        <c:crossBetween val="between"/>
      </c:valAx>
      <c:catAx>
        <c:axId val="44353024"/>
        <c:scaling>
          <c:orientation val="minMax"/>
        </c:scaling>
        <c:delete val="1"/>
        <c:axPos val="b"/>
        <c:numFmt formatCode="General" sourceLinked="1"/>
        <c:tickLblPos val="nextTo"/>
        <c:crossAx val="44354560"/>
        <c:crosses val="autoZero"/>
        <c:auto val="1"/>
        <c:lblAlgn val="ctr"/>
        <c:lblOffset val="100"/>
      </c:catAx>
      <c:valAx>
        <c:axId val="44354560"/>
        <c:scaling>
          <c:orientation val="minMax"/>
          <c:max val="60"/>
        </c:scaling>
        <c:axPos val="r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£/MWh</a:t>
                </a:r>
              </a:p>
            </c:rich>
          </c:tx>
          <c:layout>
            <c:manualLayout>
              <c:xMode val="edge"/>
              <c:yMode val="edge"/>
              <c:x val="0.80448843851480922"/>
              <c:y val="0.32061128453617854"/>
            </c:manualLayout>
          </c:layout>
          <c:spPr>
            <a:noFill/>
            <a:ln w="25400">
              <a:noFill/>
            </a:ln>
          </c:spPr>
        </c:title>
        <c:numFmt formatCode="\£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530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897570327477679"/>
          <c:y val="0.33206168755532794"/>
          <c:w val="0.12980789545756879"/>
          <c:h val="0.1564888412617062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72"/>
          <c:h val="0.84395604395604396"/>
        </c:manualLayout>
      </c:layout>
      <c:areaChart>
        <c:grouping val="stacked"/>
        <c:ser>
          <c:idx val="0"/>
          <c:order val="0"/>
          <c:tx>
            <c:strRef>
              <c:f>'Figure 28'!$M$5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28'!$N$5:$V$5</c:f>
              <c:numCache>
                <c:formatCode>General</c:formatCode>
                <c:ptCount val="9"/>
                <c:pt idx="0">
                  <c:v>0</c:v>
                </c:pt>
                <c:pt idx="1">
                  <c:v>0.15959999799999999</c:v>
                </c:pt>
                <c:pt idx="2">
                  <c:v>1.525999997</c:v>
                </c:pt>
                <c:pt idx="3">
                  <c:v>4.2699999960000001</c:v>
                </c:pt>
                <c:pt idx="4">
                  <c:v>13.238391549999999</c:v>
                </c:pt>
                <c:pt idx="5">
                  <c:v>25.387539230000002</c:v>
                </c:pt>
                <c:pt idx="6">
                  <c:v>41.563924800000002</c:v>
                </c:pt>
                <c:pt idx="7">
                  <c:v>52.22894677</c:v>
                </c:pt>
                <c:pt idx="8">
                  <c:v>56.3253652</c:v>
                </c:pt>
              </c:numCache>
            </c:numRef>
          </c:val>
        </c:ser>
        <c:ser>
          <c:idx val="1"/>
          <c:order val="1"/>
          <c:tx>
            <c:strRef>
              <c:f>'Figure 28'!$M$6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28'!$N$6:$V$6</c:f>
              <c:numCache>
                <c:formatCode>General</c:formatCode>
                <c:ptCount val="9"/>
                <c:pt idx="0">
                  <c:v>265.68536702500001</c:v>
                </c:pt>
                <c:pt idx="1">
                  <c:v>248.09819976200001</c:v>
                </c:pt>
                <c:pt idx="2">
                  <c:v>233.72756273299998</c:v>
                </c:pt>
                <c:pt idx="3">
                  <c:v>218.67157682600001</c:v>
                </c:pt>
                <c:pt idx="4">
                  <c:v>189.33354824100002</c:v>
                </c:pt>
                <c:pt idx="5">
                  <c:v>158.13676291500002</c:v>
                </c:pt>
                <c:pt idx="6">
                  <c:v>99.392585494000002</c:v>
                </c:pt>
                <c:pt idx="7">
                  <c:v>56.069819224</c:v>
                </c:pt>
                <c:pt idx="8">
                  <c:v>38.966371471499997</c:v>
                </c:pt>
              </c:numCache>
            </c:numRef>
          </c:val>
        </c:ser>
        <c:ser>
          <c:idx val="2"/>
          <c:order val="2"/>
          <c:tx>
            <c:strRef>
              <c:f>'Figure 28'!$M$7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28'!$N$7:$V$7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3.1864364859999998</c:v>
                </c:pt>
                <c:pt idx="7">
                  <c:v>6.2398493579999998</c:v>
                </c:pt>
                <c:pt idx="8">
                  <c:v>17.079949859999999</c:v>
                </c:pt>
              </c:numCache>
            </c:numRef>
          </c:val>
        </c:ser>
        <c:ser>
          <c:idx val="3"/>
          <c:order val="3"/>
          <c:tx>
            <c:strRef>
              <c:f>'Figure 28'!$M$8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28'!$N$8:$V$8</c:f>
              <c:numCache>
                <c:formatCode>General</c:formatCode>
                <c:ptCount val="9"/>
                <c:pt idx="0">
                  <c:v>169.79061961189998</c:v>
                </c:pt>
                <c:pt idx="1">
                  <c:v>165.81377328279999</c:v>
                </c:pt>
                <c:pt idx="2">
                  <c:v>158.69549292550002</c:v>
                </c:pt>
                <c:pt idx="3">
                  <c:v>162.55344159199998</c:v>
                </c:pt>
                <c:pt idx="4">
                  <c:v>170.98438893200003</c:v>
                </c:pt>
                <c:pt idx="5">
                  <c:v>179.86425746999998</c:v>
                </c:pt>
                <c:pt idx="6">
                  <c:v>178.77175616400001</c:v>
                </c:pt>
                <c:pt idx="7">
                  <c:v>178.626594995</c:v>
                </c:pt>
                <c:pt idx="8">
                  <c:v>150.45672434399998</c:v>
                </c:pt>
              </c:numCache>
            </c:numRef>
          </c:val>
        </c:ser>
        <c:ser>
          <c:idx val="4"/>
          <c:order val="4"/>
          <c:tx>
            <c:strRef>
              <c:f>'Figure 28'!$M$9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28'!$N$9:$V$9</c:f>
              <c:numCache>
                <c:formatCode>General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26.123384264000002</c:v>
                </c:pt>
              </c:numCache>
            </c:numRef>
          </c:val>
        </c:ser>
        <c:ser>
          <c:idx val="5"/>
          <c:order val="5"/>
          <c:tx>
            <c:strRef>
              <c:f>'Figure 28'!$M$10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28'!$N$10:$V$10</c:f>
              <c:numCache>
                <c:formatCode>General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axId val="131801856"/>
        <c:axId val="131803392"/>
      </c:areaChart>
      <c:catAx>
        <c:axId val="1318018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803392"/>
        <c:crosses val="autoZero"/>
        <c:auto val="1"/>
        <c:lblAlgn val="ctr"/>
        <c:lblOffset val="100"/>
      </c:catAx>
      <c:valAx>
        <c:axId val="1318033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Energy input (TWh)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801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0600784891"/>
          <c:y val="0.24175824175824187"/>
          <c:w val="0.20331340252126875"/>
          <c:h val="0.61098901098901148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673251926268618"/>
          <c:y val="6.784680311694298E-2"/>
          <c:w val="0.62069065048146754"/>
          <c:h val="0.76106413931179551"/>
        </c:manualLayout>
      </c:layout>
      <c:lineChart>
        <c:grouping val="standard"/>
        <c:ser>
          <c:idx val="0"/>
          <c:order val="0"/>
          <c:tx>
            <c:strRef>
              <c:f>'Figure 29'!$L$5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29'!$M$4:$AQ$4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29'!$M$5:$AQ$5</c:f>
              <c:numCache>
                <c:formatCode>#,##0</c:formatCode>
                <c:ptCount val="31"/>
                <c:pt idx="0">
                  <c:v>123.7084893842691</c:v>
                </c:pt>
                <c:pt idx="1">
                  <c:v>120.44781474617695</c:v>
                </c:pt>
                <c:pt idx="2">
                  <c:v>117.94953306945222</c:v>
                </c:pt>
                <c:pt idx="3">
                  <c:v>114.64201029634042</c:v>
                </c:pt>
                <c:pt idx="4">
                  <c:v>112.52020608999153</c:v>
                </c:pt>
                <c:pt idx="5">
                  <c:v>109.81375354503409</c:v>
                </c:pt>
                <c:pt idx="6">
                  <c:v>107.68569754656019</c:v>
                </c:pt>
                <c:pt idx="7">
                  <c:v>106.81451811011119</c:v>
                </c:pt>
                <c:pt idx="8">
                  <c:v>105.98307980652936</c:v>
                </c:pt>
                <c:pt idx="9">
                  <c:v>105.02769203367785</c:v>
                </c:pt>
                <c:pt idx="10">
                  <c:v>103.38782985283817</c:v>
                </c:pt>
                <c:pt idx="11">
                  <c:v>100.86521478613382</c:v>
                </c:pt>
                <c:pt idx="12">
                  <c:v>98.280000659941408</c:v>
                </c:pt>
                <c:pt idx="13">
                  <c:v>96.332190498520703</c:v>
                </c:pt>
                <c:pt idx="14">
                  <c:v>95.175447710308518</c:v>
                </c:pt>
                <c:pt idx="15">
                  <c:v>94.414377449675925</c:v>
                </c:pt>
                <c:pt idx="16">
                  <c:v>93.908839201200522</c:v>
                </c:pt>
                <c:pt idx="17">
                  <c:v>93.613274684037165</c:v>
                </c:pt>
                <c:pt idx="18">
                  <c:v>93.426828947798143</c:v>
                </c:pt>
                <c:pt idx="19">
                  <c:v>93.412348486698548</c:v>
                </c:pt>
                <c:pt idx="20">
                  <c:v>93.555574552088345</c:v>
                </c:pt>
                <c:pt idx="21">
                  <c:v>93.748344548163516</c:v>
                </c:pt>
                <c:pt idx="22">
                  <c:v>93.855540542994177</c:v>
                </c:pt>
                <c:pt idx="23">
                  <c:v>94.47159316005137</c:v>
                </c:pt>
                <c:pt idx="24">
                  <c:v>95.837910067612796</c:v>
                </c:pt>
                <c:pt idx="25">
                  <c:v>97.13870475382241</c:v>
                </c:pt>
                <c:pt idx="26">
                  <c:v>99.223505720808035</c:v>
                </c:pt>
                <c:pt idx="27">
                  <c:v>101.43694889690929</c:v>
                </c:pt>
                <c:pt idx="28">
                  <c:v>104.37769657671679</c:v>
                </c:pt>
                <c:pt idx="29">
                  <c:v>107.6583081393033</c:v>
                </c:pt>
                <c:pt idx="30">
                  <c:v>111.32241709799729</c:v>
                </c:pt>
              </c:numCache>
            </c:numRef>
          </c:val>
        </c:ser>
        <c:ser>
          <c:idx val="1"/>
          <c:order val="1"/>
          <c:tx>
            <c:strRef>
              <c:f>'Figure 29'!$L$6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29'!$M$4:$AQ$4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29'!$M$6:$AQ$6</c:f>
              <c:numCache>
                <c:formatCode>#,##0</c:formatCode>
                <c:ptCount val="31"/>
                <c:pt idx="0">
                  <c:v>123.7084893842691</c:v>
                </c:pt>
                <c:pt idx="1">
                  <c:v>120.44781474617695</c:v>
                </c:pt>
                <c:pt idx="2">
                  <c:v>117.94953306945222</c:v>
                </c:pt>
                <c:pt idx="3">
                  <c:v>114.64201029634042</c:v>
                </c:pt>
                <c:pt idx="4">
                  <c:v>112.52020608999153</c:v>
                </c:pt>
                <c:pt idx="5">
                  <c:v>109.81375354503409</c:v>
                </c:pt>
                <c:pt idx="6">
                  <c:v>107.68569754656019</c:v>
                </c:pt>
                <c:pt idx="7">
                  <c:v>107.68361894528202</c:v>
                </c:pt>
                <c:pt idx="8">
                  <c:v>107.80525019115876</c:v>
                </c:pt>
                <c:pt idx="9">
                  <c:v>107.9565578935794</c:v>
                </c:pt>
                <c:pt idx="10">
                  <c:v>107.81527544530316</c:v>
                </c:pt>
                <c:pt idx="11">
                  <c:v>106.92151494945546</c:v>
                </c:pt>
                <c:pt idx="12">
                  <c:v>105.19465314419718</c:v>
                </c:pt>
                <c:pt idx="13">
                  <c:v>103.3992478495326</c:v>
                </c:pt>
                <c:pt idx="14">
                  <c:v>102.41384058295259</c:v>
                </c:pt>
                <c:pt idx="15">
                  <c:v>102.33159297402013</c:v>
                </c:pt>
                <c:pt idx="16">
                  <c:v>102.6047843534369</c:v>
                </c:pt>
                <c:pt idx="17">
                  <c:v>102.9427995176557</c:v>
                </c:pt>
                <c:pt idx="18">
                  <c:v>103.3670842715073</c:v>
                </c:pt>
                <c:pt idx="19">
                  <c:v>103.90608192485212</c:v>
                </c:pt>
                <c:pt idx="20">
                  <c:v>104.51823875248037</c:v>
                </c:pt>
                <c:pt idx="21">
                  <c:v>105.13486912179231</c:v>
                </c:pt>
                <c:pt idx="22">
                  <c:v>105.78534065092072</c:v>
                </c:pt>
                <c:pt idx="23">
                  <c:v>106.47147861870427</c:v>
                </c:pt>
                <c:pt idx="24">
                  <c:v>107.20857007298534</c:v>
                </c:pt>
                <c:pt idx="25">
                  <c:v>107.94980107924061</c:v>
                </c:pt>
                <c:pt idx="26">
                  <c:v>108.73561437226415</c:v>
                </c:pt>
                <c:pt idx="27">
                  <c:v>109.58165215828129</c:v>
                </c:pt>
                <c:pt idx="28">
                  <c:v>110.51443338232285</c:v>
                </c:pt>
                <c:pt idx="29">
                  <c:v>111.51226864349393</c:v>
                </c:pt>
                <c:pt idx="30">
                  <c:v>112.57767265404757</c:v>
                </c:pt>
              </c:numCache>
            </c:numRef>
          </c:val>
        </c:ser>
        <c:ser>
          <c:idx val="2"/>
          <c:order val="2"/>
          <c:tx>
            <c:strRef>
              <c:f>'Figure 29'!$L$7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29'!$M$4:$AQ$4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29'!$M$7:$AQ$7</c:f>
              <c:numCache>
                <c:formatCode>#,##0</c:formatCode>
                <c:ptCount val="31"/>
                <c:pt idx="0">
                  <c:v>123.7084893842691</c:v>
                </c:pt>
                <c:pt idx="1">
                  <c:v>120.44781474617695</c:v>
                </c:pt>
                <c:pt idx="2">
                  <c:v>117.94953306945222</c:v>
                </c:pt>
                <c:pt idx="3">
                  <c:v>114.64201029634042</c:v>
                </c:pt>
                <c:pt idx="4">
                  <c:v>112.52020608999153</c:v>
                </c:pt>
                <c:pt idx="5">
                  <c:v>109.81375354503409</c:v>
                </c:pt>
                <c:pt idx="6">
                  <c:v>107.68569754656019</c:v>
                </c:pt>
              </c:numCache>
            </c:numRef>
          </c:val>
        </c:ser>
        <c:marker val="1"/>
        <c:axId val="131909120"/>
        <c:axId val="131910656"/>
      </c:lineChart>
      <c:catAx>
        <c:axId val="131909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910656"/>
        <c:crosses val="autoZero"/>
        <c:auto val="1"/>
        <c:lblAlgn val="ctr"/>
        <c:lblOffset val="100"/>
        <c:tickLblSkip val="2"/>
        <c:tickMarkSkip val="1"/>
      </c:catAx>
      <c:valAx>
        <c:axId val="1319106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6272620126199672E-2"/>
              <c:y val="0.2330390194016737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9091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54802241767794"/>
          <c:y val="0.35398332061013726"/>
          <c:w val="0.22495930983058465"/>
          <c:h val="0.18879110432540672"/>
        </c:manualLayout>
      </c:layout>
      <c:spPr>
        <a:noFill/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851419031719532"/>
          <c:y val="6.868141081276137E-2"/>
          <c:w val="0.64106844741235391"/>
          <c:h val="0.70055039029016553"/>
        </c:manualLayout>
      </c:layout>
      <c:lineChart>
        <c:grouping val="standard"/>
        <c:ser>
          <c:idx val="0"/>
          <c:order val="0"/>
          <c:tx>
            <c:strRef>
              <c:f>'Figure 30'!$L$3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30'!$M$2:$AQ$2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30'!$M$3:$AQ$3</c:f>
              <c:numCache>
                <c:formatCode>#,##0</c:formatCode>
                <c:ptCount val="31"/>
                <c:pt idx="0">
                  <c:v>107.20618112261207</c:v>
                </c:pt>
                <c:pt idx="1">
                  <c:v>107.08874856281857</c:v>
                </c:pt>
                <c:pt idx="2">
                  <c:v>108.86982512128644</c:v>
                </c:pt>
                <c:pt idx="3">
                  <c:v>103.31154167807003</c:v>
                </c:pt>
                <c:pt idx="4">
                  <c:v>96.424223729493022</c:v>
                </c:pt>
                <c:pt idx="5">
                  <c:v>98.230088637326375</c:v>
                </c:pt>
                <c:pt idx="6">
                  <c:v>98.081681590309231</c:v>
                </c:pt>
                <c:pt idx="7">
                  <c:v>96.201900639622181</c:v>
                </c:pt>
                <c:pt idx="8">
                  <c:v>97.975504945319273</c:v>
                </c:pt>
                <c:pt idx="9">
                  <c:v>100.71167708370659</c:v>
                </c:pt>
                <c:pt idx="10">
                  <c:v>100.99902182408582</c:v>
                </c:pt>
                <c:pt idx="11">
                  <c:v>101.54422369755189</c:v>
                </c:pt>
                <c:pt idx="12">
                  <c:v>101.54952081113592</c:v>
                </c:pt>
                <c:pt idx="13">
                  <c:v>101.8098161685183</c:v>
                </c:pt>
                <c:pt idx="14">
                  <c:v>102.39900283956851</c:v>
                </c:pt>
                <c:pt idx="15">
                  <c:v>103.20942710967915</c:v>
                </c:pt>
                <c:pt idx="16">
                  <c:v>103.73425026176008</c:v>
                </c:pt>
                <c:pt idx="17">
                  <c:v>104.62951288643427</c:v>
                </c:pt>
                <c:pt idx="18">
                  <c:v>105.86437608842365</c:v>
                </c:pt>
                <c:pt idx="19">
                  <c:v>107.26167919714509</c:v>
                </c:pt>
                <c:pt idx="20">
                  <c:v>108.27767779629532</c:v>
                </c:pt>
                <c:pt idx="21">
                  <c:v>109.4425548017807</c:v>
                </c:pt>
                <c:pt idx="22">
                  <c:v>110.61016418427619</c:v>
                </c:pt>
                <c:pt idx="23">
                  <c:v>111.88750943747205</c:v>
                </c:pt>
                <c:pt idx="24">
                  <c:v>112.78716755824219</c:v>
                </c:pt>
                <c:pt idx="25">
                  <c:v>114.01737616318658</c:v>
                </c:pt>
                <c:pt idx="26">
                  <c:v>115.47349177551862</c:v>
                </c:pt>
                <c:pt idx="27">
                  <c:v>116.93908409559964</c:v>
                </c:pt>
                <c:pt idx="28">
                  <c:v>117.9858318936114</c:v>
                </c:pt>
                <c:pt idx="29">
                  <c:v>119.31752098205835</c:v>
                </c:pt>
                <c:pt idx="30">
                  <c:v>120.77416336994743</c:v>
                </c:pt>
              </c:numCache>
            </c:numRef>
          </c:val>
        </c:ser>
        <c:ser>
          <c:idx val="1"/>
          <c:order val="1"/>
          <c:tx>
            <c:strRef>
              <c:f>'Figure 30'!$L$4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30'!$M$2:$AQ$2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30'!$M$4:$AQ$4</c:f>
              <c:numCache>
                <c:formatCode>#,##0</c:formatCode>
                <c:ptCount val="31"/>
                <c:pt idx="0">
                  <c:v>107.20618112261207</c:v>
                </c:pt>
                <c:pt idx="1">
                  <c:v>107.08874856281857</c:v>
                </c:pt>
                <c:pt idx="2">
                  <c:v>108.86982512128644</c:v>
                </c:pt>
                <c:pt idx="3">
                  <c:v>103.31154167807003</c:v>
                </c:pt>
                <c:pt idx="4">
                  <c:v>96.424223729493022</c:v>
                </c:pt>
                <c:pt idx="5">
                  <c:v>98.230088637326375</c:v>
                </c:pt>
                <c:pt idx="6">
                  <c:v>98.081681590309231</c:v>
                </c:pt>
                <c:pt idx="7">
                  <c:v>95.453822084204504</c:v>
                </c:pt>
                <c:pt idx="8">
                  <c:v>94.008230881746869</c:v>
                </c:pt>
                <c:pt idx="9">
                  <c:v>93.629988583769247</c:v>
                </c:pt>
                <c:pt idx="10">
                  <c:v>91.699822168534283</c:v>
                </c:pt>
                <c:pt idx="11">
                  <c:v>90.301205240464014</c:v>
                </c:pt>
                <c:pt idx="12">
                  <c:v>88.622194172625683</c:v>
                </c:pt>
                <c:pt idx="13">
                  <c:v>87.308552290554928</c:v>
                </c:pt>
                <c:pt idx="14">
                  <c:v>86.328847430380748</c:v>
                </c:pt>
                <c:pt idx="15">
                  <c:v>85.61134674310712</c:v>
                </c:pt>
                <c:pt idx="16">
                  <c:v>84.736498531887236</c:v>
                </c:pt>
                <c:pt idx="17">
                  <c:v>84.275315893343702</c:v>
                </c:pt>
                <c:pt idx="18">
                  <c:v>84.153612315359624</c:v>
                </c:pt>
                <c:pt idx="19">
                  <c:v>84.151288711622996</c:v>
                </c:pt>
                <c:pt idx="20">
                  <c:v>83.831653497284478</c:v>
                </c:pt>
                <c:pt idx="21">
                  <c:v>83.619430056621738</c:v>
                </c:pt>
                <c:pt idx="22">
                  <c:v>83.392108840385063</c:v>
                </c:pt>
                <c:pt idx="23">
                  <c:v>83.227650751781226</c:v>
                </c:pt>
                <c:pt idx="24">
                  <c:v>82.768513840442026</c:v>
                </c:pt>
                <c:pt idx="25">
                  <c:v>82.549832050741216</c:v>
                </c:pt>
                <c:pt idx="26">
                  <c:v>82.486029500053036</c:v>
                </c:pt>
                <c:pt idx="27">
                  <c:v>82.416870422953238</c:v>
                </c:pt>
                <c:pt idx="28">
                  <c:v>82.035794983412302</c:v>
                </c:pt>
                <c:pt idx="29">
                  <c:v>81.849180144508793</c:v>
                </c:pt>
                <c:pt idx="30">
                  <c:v>81.737813377243071</c:v>
                </c:pt>
              </c:numCache>
            </c:numRef>
          </c:val>
        </c:ser>
        <c:ser>
          <c:idx val="2"/>
          <c:order val="2"/>
          <c:tx>
            <c:strRef>
              <c:f>'Figure 30'!$L$5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30'!$M$2:$AQ$2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30'!$M$5:$AQ$5</c:f>
              <c:numCache>
                <c:formatCode>#,##0</c:formatCode>
                <c:ptCount val="31"/>
                <c:pt idx="0">
                  <c:v>107.20618112261207</c:v>
                </c:pt>
                <c:pt idx="1">
                  <c:v>107.08874856281857</c:v>
                </c:pt>
                <c:pt idx="2">
                  <c:v>108.86982512128644</c:v>
                </c:pt>
                <c:pt idx="3">
                  <c:v>103.31154167807003</c:v>
                </c:pt>
                <c:pt idx="4">
                  <c:v>96.424223729493022</c:v>
                </c:pt>
                <c:pt idx="5">
                  <c:v>98.230088637326375</c:v>
                </c:pt>
                <c:pt idx="6">
                  <c:v>98.081681590309231</c:v>
                </c:pt>
              </c:numCache>
            </c:numRef>
          </c:val>
        </c:ser>
        <c:marker val="1"/>
        <c:axId val="131954560"/>
        <c:axId val="131956096"/>
      </c:lineChart>
      <c:catAx>
        <c:axId val="1319545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956096"/>
        <c:crosses val="autoZero"/>
        <c:auto val="1"/>
        <c:lblAlgn val="ctr"/>
        <c:lblOffset val="100"/>
        <c:tickLblSkip val="2"/>
        <c:tickMarkSkip val="1"/>
      </c:catAx>
      <c:valAx>
        <c:axId val="1319560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3372287145242067E-2"/>
              <c:y val="0.2692311303860241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9545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464106844741266"/>
          <c:y val="0.34065979763129617"/>
          <c:w val="0.20200333889816374"/>
          <c:h val="0.15934087308560629"/>
        </c:manualLayout>
      </c:layout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305741274492798"/>
          <c:y val="6.9333513889359114E-2"/>
          <c:w val="0.62738902283805165"/>
          <c:h val="0.77600202083859626"/>
        </c:manualLayout>
      </c:layout>
      <c:lineChart>
        <c:grouping val="standard"/>
        <c:ser>
          <c:idx val="0"/>
          <c:order val="0"/>
          <c:tx>
            <c:strRef>
              <c:f>'Figure 31'!$L$4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31'!$M$3:$AQ$3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31'!$M$4:$AQ$4</c:f>
              <c:numCache>
                <c:formatCode>#,##0</c:formatCode>
                <c:ptCount val="31"/>
                <c:pt idx="0">
                  <c:v>101.53117504130381</c:v>
                </c:pt>
                <c:pt idx="1">
                  <c:v>100.33454543289062</c:v>
                </c:pt>
                <c:pt idx="2">
                  <c:v>99.956299923292207</c:v>
                </c:pt>
                <c:pt idx="3">
                  <c:v>97.014002631118586</c:v>
                </c:pt>
                <c:pt idx="4">
                  <c:v>96.509155561089742</c:v>
                </c:pt>
                <c:pt idx="5">
                  <c:v>95.017290790180127</c:v>
                </c:pt>
                <c:pt idx="6">
                  <c:v>97.144628731197727</c:v>
                </c:pt>
                <c:pt idx="7">
                  <c:v>97.292405697021522</c:v>
                </c:pt>
                <c:pt idx="8">
                  <c:v>95.425337007022932</c:v>
                </c:pt>
                <c:pt idx="9">
                  <c:v>95.273656611867139</c:v>
                </c:pt>
                <c:pt idx="10">
                  <c:v>95.044120621111759</c:v>
                </c:pt>
                <c:pt idx="11">
                  <c:v>94.723473934100994</c:v>
                </c:pt>
                <c:pt idx="12">
                  <c:v>94.002330224174372</c:v>
                </c:pt>
                <c:pt idx="13">
                  <c:v>93.25769671896677</c:v>
                </c:pt>
                <c:pt idx="14">
                  <c:v>92.384132497836248</c:v>
                </c:pt>
                <c:pt idx="15">
                  <c:v>91.379900903364728</c:v>
                </c:pt>
                <c:pt idx="16">
                  <c:v>90.07840426659196</c:v>
                </c:pt>
                <c:pt idx="17">
                  <c:v>88.970260886113735</c:v>
                </c:pt>
                <c:pt idx="18">
                  <c:v>87.970655086710337</c:v>
                </c:pt>
                <c:pt idx="19">
                  <c:v>87.060405782934083</c:v>
                </c:pt>
                <c:pt idx="20">
                  <c:v>85.938326180540344</c:v>
                </c:pt>
                <c:pt idx="21">
                  <c:v>85.02028387611702</c:v>
                </c:pt>
                <c:pt idx="22">
                  <c:v>84.214409170697735</c:v>
                </c:pt>
                <c:pt idx="23">
                  <c:v>83.536408180341752</c:v>
                </c:pt>
                <c:pt idx="24">
                  <c:v>82.654910788218316</c:v>
                </c:pt>
                <c:pt idx="25">
                  <c:v>81.939154118223172</c:v>
                </c:pt>
                <c:pt idx="26">
                  <c:v>81.289702559997039</c:v>
                </c:pt>
                <c:pt idx="27">
                  <c:v>80.682004146736674</c:v>
                </c:pt>
                <c:pt idx="28">
                  <c:v>79.857873655872424</c:v>
                </c:pt>
                <c:pt idx="29">
                  <c:v>79.202009378562153</c:v>
                </c:pt>
                <c:pt idx="30">
                  <c:v>78.624146051476416</c:v>
                </c:pt>
              </c:numCache>
            </c:numRef>
          </c:val>
        </c:ser>
        <c:ser>
          <c:idx val="1"/>
          <c:order val="1"/>
          <c:tx>
            <c:strRef>
              <c:f>'Figure 31'!$L$5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31'!$M$3:$AQ$3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31'!$M$5:$AQ$5</c:f>
              <c:numCache>
                <c:formatCode>#,##0</c:formatCode>
                <c:ptCount val="31"/>
                <c:pt idx="0">
                  <c:v>101.53117504130381</c:v>
                </c:pt>
                <c:pt idx="1">
                  <c:v>100.33454543289062</c:v>
                </c:pt>
                <c:pt idx="2">
                  <c:v>99.956299923292207</c:v>
                </c:pt>
                <c:pt idx="3">
                  <c:v>97.014002631118586</c:v>
                </c:pt>
                <c:pt idx="4">
                  <c:v>96.509155561089742</c:v>
                </c:pt>
                <c:pt idx="5">
                  <c:v>95.017290790180127</c:v>
                </c:pt>
                <c:pt idx="6">
                  <c:v>97.144628731197727</c:v>
                </c:pt>
                <c:pt idx="7">
                  <c:v>97.238217774309447</c:v>
                </c:pt>
                <c:pt idx="8">
                  <c:v>95.066922014009691</c:v>
                </c:pt>
                <c:pt idx="9">
                  <c:v>94.135525490126156</c:v>
                </c:pt>
                <c:pt idx="10">
                  <c:v>93.442583922539157</c:v>
                </c:pt>
                <c:pt idx="11">
                  <c:v>92.921690348994147</c:v>
                </c:pt>
                <c:pt idx="12">
                  <c:v>92.125324057139593</c:v>
                </c:pt>
                <c:pt idx="13">
                  <c:v>91.458846322989487</c:v>
                </c:pt>
                <c:pt idx="14">
                  <c:v>90.866421746694172</c:v>
                </c:pt>
                <c:pt idx="15">
                  <c:v>90.30993874667692</c:v>
                </c:pt>
                <c:pt idx="16">
                  <c:v>89.531375873322048</c:v>
                </c:pt>
                <c:pt idx="17">
                  <c:v>88.997741991838126</c:v>
                </c:pt>
                <c:pt idx="18">
                  <c:v>88.55167113933598</c:v>
                </c:pt>
                <c:pt idx="19">
                  <c:v>88.025235361265388</c:v>
                </c:pt>
                <c:pt idx="20">
                  <c:v>87.118814605178187</c:v>
                </c:pt>
                <c:pt idx="21">
                  <c:v>86.269780157286675</c:v>
                </c:pt>
                <c:pt idx="22">
                  <c:v>85.388410144994154</c:v>
                </c:pt>
                <c:pt idx="23">
                  <c:v>84.484919188883424</c:v>
                </c:pt>
                <c:pt idx="24">
                  <c:v>83.252038336115533</c:v>
                </c:pt>
                <c:pt idx="25">
                  <c:v>82.080946846135788</c:v>
                </c:pt>
                <c:pt idx="26">
                  <c:v>80.87326420851862</c:v>
                </c:pt>
                <c:pt idx="27">
                  <c:v>79.637765748942556</c:v>
                </c:pt>
                <c:pt idx="28">
                  <c:v>78.19348934897971</c:v>
                </c:pt>
                <c:pt idx="29">
                  <c:v>76.924082892159049</c:v>
                </c:pt>
                <c:pt idx="30">
                  <c:v>75.736347927634725</c:v>
                </c:pt>
              </c:numCache>
            </c:numRef>
          </c:val>
        </c:ser>
        <c:ser>
          <c:idx val="2"/>
          <c:order val="2"/>
          <c:tx>
            <c:strRef>
              <c:f>'Figure 31'!$L$6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31'!$M$3:$AQ$3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31'!$M$6:$AQ$6</c:f>
              <c:numCache>
                <c:formatCode>#,##0</c:formatCode>
                <c:ptCount val="31"/>
                <c:pt idx="0">
                  <c:v>101.53117504130381</c:v>
                </c:pt>
                <c:pt idx="1">
                  <c:v>100.33454543289062</c:v>
                </c:pt>
                <c:pt idx="2">
                  <c:v>99.956299923292207</c:v>
                </c:pt>
                <c:pt idx="3">
                  <c:v>97.014002631118586</c:v>
                </c:pt>
                <c:pt idx="4">
                  <c:v>96.509155561089742</c:v>
                </c:pt>
                <c:pt idx="5">
                  <c:v>95.017290790180127</c:v>
                </c:pt>
                <c:pt idx="6">
                  <c:v>97.144628731197727</c:v>
                </c:pt>
              </c:numCache>
            </c:numRef>
          </c:val>
        </c:ser>
        <c:marker val="1"/>
        <c:axId val="131667456"/>
        <c:axId val="131668992"/>
      </c:lineChart>
      <c:catAx>
        <c:axId val="1316674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668992"/>
        <c:crosses val="autoZero"/>
        <c:auto val="1"/>
        <c:lblAlgn val="ctr"/>
        <c:lblOffset val="100"/>
        <c:tickLblSkip val="2"/>
        <c:tickMarkSkip val="1"/>
      </c:catAx>
      <c:valAx>
        <c:axId val="131668992"/>
        <c:scaling>
          <c:orientation val="minMax"/>
          <c:max val="14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5477726815758446E-2"/>
              <c:y val="0.2826674027796948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6674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47830995464739"/>
          <c:y val="0.3760009791692171"/>
          <c:w val="0.2133759620819769"/>
          <c:h val="0.16266709027888088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65050384699865"/>
          <c:y val="7.3863738824655509E-2"/>
          <c:w val="0.61488770303603968"/>
          <c:h val="0.76136469250029515"/>
        </c:manualLayout>
      </c:layout>
      <c:lineChart>
        <c:grouping val="standard"/>
        <c:ser>
          <c:idx val="0"/>
          <c:order val="0"/>
          <c:tx>
            <c:strRef>
              <c:f>'Figure 32'!$L$4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32'!$M$3:$AQ$3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32'!$M$4:$AQ$4</c:f>
              <c:numCache>
                <c:formatCode>0</c:formatCode>
                <c:ptCount val="31"/>
                <c:pt idx="0">
                  <c:v>355.93972685418498</c:v>
                </c:pt>
                <c:pt idx="1">
                  <c:v>351.13303628988621</c:v>
                </c:pt>
                <c:pt idx="2">
                  <c:v>352.27403685168946</c:v>
                </c:pt>
                <c:pt idx="3">
                  <c:v>339.08033220785092</c:v>
                </c:pt>
                <c:pt idx="4">
                  <c:v>332.74263875953341</c:v>
                </c:pt>
                <c:pt idx="5">
                  <c:v>329.27163662106841</c:v>
                </c:pt>
                <c:pt idx="6">
                  <c:v>328.29771177628811</c:v>
                </c:pt>
                <c:pt idx="7">
                  <c:v>326.45263859384141</c:v>
                </c:pt>
                <c:pt idx="8">
                  <c:v>326.04570614400575</c:v>
                </c:pt>
                <c:pt idx="9">
                  <c:v>328.09703725465027</c:v>
                </c:pt>
                <c:pt idx="10">
                  <c:v>326.71531976846177</c:v>
                </c:pt>
                <c:pt idx="11">
                  <c:v>324.31507507631176</c:v>
                </c:pt>
                <c:pt idx="12">
                  <c:v>320.74806653178069</c:v>
                </c:pt>
                <c:pt idx="13">
                  <c:v>318.48711145439017</c:v>
                </c:pt>
                <c:pt idx="14">
                  <c:v>317.31633606141634</c:v>
                </c:pt>
                <c:pt idx="15">
                  <c:v>316.60312032393483</c:v>
                </c:pt>
                <c:pt idx="16">
                  <c:v>315.46908039658928</c:v>
                </c:pt>
                <c:pt idx="17">
                  <c:v>315.15224633150467</c:v>
                </c:pt>
                <c:pt idx="18">
                  <c:v>315.45809786763152</c:v>
                </c:pt>
                <c:pt idx="19">
                  <c:v>316.0537319710765</c:v>
                </c:pt>
                <c:pt idx="20">
                  <c:v>316.2248368052895</c:v>
                </c:pt>
                <c:pt idx="21">
                  <c:v>316.92654202378429</c:v>
                </c:pt>
                <c:pt idx="22">
                  <c:v>317.73244673634548</c:v>
                </c:pt>
                <c:pt idx="23">
                  <c:v>319.29292127913999</c:v>
                </c:pt>
                <c:pt idx="24">
                  <c:v>320.98596454187111</c:v>
                </c:pt>
                <c:pt idx="25">
                  <c:v>323.2183504912681</c:v>
                </c:pt>
                <c:pt idx="26">
                  <c:v>326.51927372674538</c:v>
                </c:pt>
                <c:pt idx="27">
                  <c:v>329.99690705992049</c:v>
                </c:pt>
                <c:pt idx="28">
                  <c:v>333.58226398693125</c:v>
                </c:pt>
                <c:pt idx="29">
                  <c:v>337.99423380017367</c:v>
                </c:pt>
                <c:pt idx="30">
                  <c:v>343.0157533225065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'Figure 32'!$L$5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32'!$M$3:$AQ$3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32'!$M$5:$AQ$5</c:f>
              <c:numCache>
                <c:formatCode>0</c:formatCode>
                <c:ptCount val="31"/>
                <c:pt idx="0">
                  <c:v>355.93972685418498</c:v>
                </c:pt>
                <c:pt idx="1">
                  <c:v>351.13303628988621</c:v>
                </c:pt>
                <c:pt idx="2">
                  <c:v>352.27403685168946</c:v>
                </c:pt>
                <c:pt idx="3">
                  <c:v>339.08033220785092</c:v>
                </c:pt>
                <c:pt idx="4">
                  <c:v>332.74263875953341</c:v>
                </c:pt>
                <c:pt idx="5">
                  <c:v>329.27163662106841</c:v>
                </c:pt>
                <c:pt idx="6">
                  <c:v>328.29771177628811</c:v>
                </c:pt>
                <c:pt idx="7">
                  <c:v>326.50016909510219</c:v>
                </c:pt>
                <c:pt idx="8">
                  <c:v>323.05500342496691</c:v>
                </c:pt>
                <c:pt idx="9">
                  <c:v>321.86750008169048</c:v>
                </c:pt>
                <c:pt idx="10">
                  <c:v>318.92256179777092</c:v>
                </c:pt>
                <c:pt idx="11">
                  <c:v>315.72742650782129</c:v>
                </c:pt>
                <c:pt idx="12">
                  <c:v>310.98772319811781</c:v>
                </c:pt>
                <c:pt idx="13">
                  <c:v>307.11244493340314</c:v>
                </c:pt>
                <c:pt idx="14">
                  <c:v>304.47988150530296</c:v>
                </c:pt>
                <c:pt idx="15">
                  <c:v>302.98789412917739</c:v>
                </c:pt>
                <c:pt idx="16">
                  <c:v>301.36865403311845</c:v>
                </c:pt>
                <c:pt idx="17">
                  <c:v>300.71997011536939</c:v>
                </c:pt>
                <c:pt idx="18">
                  <c:v>300.59925272396487</c:v>
                </c:pt>
                <c:pt idx="19">
                  <c:v>300.64500075768564</c:v>
                </c:pt>
                <c:pt idx="20">
                  <c:v>299.99154029502813</c:v>
                </c:pt>
                <c:pt idx="21">
                  <c:v>299.46761881679794</c:v>
                </c:pt>
                <c:pt idx="22">
                  <c:v>299.06898881423581</c:v>
                </c:pt>
                <c:pt idx="23">
                  <c:v>298.80986129502338</c:v>
                </c:pt>
                <c:pt idx="24">
                  <c:v>297.88444783608514</c:v>
                </c:pt>
                <c:pt idx="25">
                  <c:v>297.28397916844239</c:v>
                </c:pt>
                <c:pt idx="26">
                  <c:v>296.85875114372317</c:v>
                </c:pt>
                <c:pt idx="27">
                  <c:v>296.42169985439261</c:v>
                </c:pt>
                <c:pt idx="28">
                  <c:v>295.59240411394558</c:v>
                </c:pt>
                <c:pt idx="29">
                  <c:v>295.18394087741723</c:v>
                </c:pt>
                <c:pt idx="30">
                  <c:v>294.97522773050059</c:v>
                </c:pt>
              </c:numCache>
            </c:numRef>
          </c:val>
        </c:ser>
        <c:ser>
          <c:idx val="2"/>
          <c:order val="2"/>
          <c:tx>
            <c:strRef>
              <c:f>'Figure 32'!$L$6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32'!$M$3:$AQ$3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32'!$M$6:$AQ$6</c:f>
              <c:numCache>
                <c:formatCode>0</c:formatCode>
                <c:ptCount val="31"/>
                <c:pt idx="0">
                  <c:v>355.93972685418498</c:v>
                </c:pt>
                <c:pt idx="1">
                  <c:v>351.13303628988621</c:v>
                </c:pt>
                <c:pt idx="2">
                  <c:v>352.27403685168946</c:v>
                </c:pt>
                <c:pt idx="3">
                  <c:v>339.08033220785092</c:v>
                </c:pt>
                <c:pt idx="4">
                  <c:v>332.74263875953341</c:v>
                </c:pt>
                <c:pt idx="5">
                  <c:v>329.27163662106841</c:v>
                </c:pt>
                <c:pt idx="6">
                  <c:v>328.29771177628811</c:v>
                </c:pt>
              </c:numCache>
            </c:numRef>
          </c:val>
        </c:ser>
        <c:marker val="1"/>
        <c:axId val="132130304"/>
        <c:axId val="132131840"/>
      </c:lineChart>
      <c:catAx>
        <c:axId val="1321303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131840"/>
        <c:crosses val="autoZero"/>
        <c:auto val="1"/>
        <c:lblAlgn val="ctr"/>
        <c:lblOffset val="100"/>
        <c:tickLblSkip val="2"/>
        <c:tickMarkSkip val="1"/>
      </c:catAx>
      <c:valAx>
        <c:axId val="132131840"/>
        <c:scaling>
          <c:orientation val="minMax"/>
          <c:min val="2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589000854888588E-2"/>
              <c:y val="0.2471594337594242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130304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99150326074472"/>
          <c:y val="0.36363686805984263"/>
          <c:w val="0.22168319819983534"/>
          <c:h val="0.1818184340299213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745134570264613E-2"/>
          <c:y val="6.3569758043816427E-2"/>
          <c:w val="0.60269909188405724"/>
          <c:h val="0.79462197554770564"/>
        </c:manualLayout>
      </c:layout>
      <c:lineChart>
        <c:grouping val="standard"/>
        <c:ser>
          <c:idx val="0"/>
          <c:order val="0"/>
          <c:tx>
            <c:strRef>
              <c:f>'Figure 33'!$M$4</c:f>
              <c:strCache>
                <c:ptCount val="1"/>
                <c:pt idx="0">
                  <c:v>Gone Green Peak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33'!$N$3:$AR$3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33'!$N$4:$AR$4</c:f>
              <c:numCache>
                <c:formatCode>0</c:formatCode>
                <c:ptCount val="31"/>
                <c:pt idx="0">
                  <c:v>65.51741408444606</c:v>
                </c:pt>
                <c:pt idx="1">
                  <c:v>64.974068011077449</c:v>
                </c:pt>
                <c:pt idx="2">
                  <c:v>64.481773121933372</c:v>
                </c:pt>
                <c:pt idx="3">
                  <c:v>62.138638588784353</c:v>
                </c:pt>
                <c:pt idx="4">
                  <c:v>62.007863615602233</c:v>
                </c:pt>
                <c:pt idx="5">
                  <c:v>62.608543839778847</c:v>
                </c:pt>
                <c:pt idx="6">
                  <c:v>60.578318976395863</c:v>
                </c:pt>
                <c:pt idx="7">
                  <c:v>61.057530496178174</c:v>
                </c:pt>
                <c:pt idx="8">
                  <c:v>61.862879309776041</c:v>
                </c:pt>
                <c:pt idx="9">
                  <c:v>61.682102971247936</c:v>
                </c:pt>
                <c:pt idx="10">
                  <c:v>61.394820568470706</c:v>
                </c:pt>
                <c:pt idx="11">
                  <c:v>60.913977802800183</c:v>
                </c:pt>
                <c:pt idx="12">
                  <c:v>60.262924316960785</c:v>
                </c:pt>
                <c:pt idx="13">
                  <c:v>59.825349182981597</c:v>
                </c:pt>
                <c:pt idx="14">
                  <c:v>59.655329830068226</c:v>
                </c:pt>
                <c:pt idx="15">
                  <c:v>59.66723770216776</c:v>
                </c:pt>
                <c:pt idx="16">
                  <c:v>59.643591839870517</c:v>
                </c:pt>
                <c:pt idx="17">
                  <c:v>59.778273659388937</c:v>
                </c:pt>
                <c:pt idx="18">
                  <c:v>60.007015734146151</c:v>
                </c:pt>
                <c:pt idx="19">
                  <c:v>60.313685360434015</c:v>
                </c:pt>
                <c:pt idx="20">
                  <c:v>60.548313701981769</c:v>
                </c:pt>
                <c:pt idx="21">
                  <c:v>60.881473149874608</c:v>
                </c:pt>
                <c:pt idx="22">
                  <c:v>61.2650457668313</c:v>
                </c:pt>
                <c:pt idx="23">
                  <c:v>61.758230055160489</c:v>
                </c:pt>
                <c:pt idx="24">
                  <c:v>62.18662944769639</c:v>
                </c:pt>
                <c:pt idx="25">
                  <c:v>62.71702983797595</c:v>
                </c:pt>
                <c:pt idx="26">
                  <c:v>63.348707229465717</c:v>
                </c:pt>
                <c:pt idx="27">
                  <c:v>64.060626329828807</c:v>
                </c:pt>
                <c:pt idx="28">
                  <c:v>64.79439585245639</c:v>
                </c:pt>
                <c:pt idx="29">
                  <c:v>65.726002316746488</c:v>
                </c:pt>
                <c:pt idx="30">
                  <c:v>66.742826066569862</c:v>
                </c:pt>
              </c:numCache>
            </c:numRef>
          </c:val>
        </c:ser>
        <c:ser>
          <c:idx val="1"/>
          <c:order val="1"/>
          <c:tx>
            <c:strRef>
              <c:f>'Figure 33'!$M$5</c:f>
              <c:strCache>
                <c:ptCount val="1"/>
                <c:pt idx="0">
                  <c:v>Slow Progression Peak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33'!$N$3:$AR$3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33'!$N$5:$AR$5</c:f>
              <c:numCache>
                <c:formatCode>0</c:formatCode>
                <c:ptCount val="31"/>
                <c:pt idx="0">
                  <c:v>65.51741408444606</c:v>
                </c:pt>
                <c:pt idx="1">
                  <c:v>64.974068011077449</c:v>
                </c:pt>
                <c:pt idx="2">
                  <c:v>64.481773121933372</c:v>
                </c:pt>
                <c:pt idx="3">
                  <c:v>62.138638588784353</c:v>
                </c:pt>
                <c:pt idx="4">
                  <c:v>62.007863615602233</c:v>
                </c:pt>
                <c:pt idx="5">
                  <c:v>62.608543839778847</c:v>
                </c:pt>
                <c:pt idx="6">
                  <c:v>60.578318976395863</c:v>
                </c:pt>
                <c:pt idx="7">
                  <c:v>61.129543833080639</c:v>
                </c:pt>
                <c:pt idx="8">
                  <c:v>61.513289946794814</c:v>
                </c:pt>
                <c:pt idx="9">
                  <c:v>60.879874563213313</c:v>
                </c:pt>
                <c:pt idx="10">
                  <c:v>60.416896325439794</c:v>
                </c:pt>
                <c:pt idx="11">
                  <c:v>59.907051461490951</c:v>
                </c:pt>
                <c:pt idx="12">
                  <c:v>59.101847117288933</c:v>
                </c:pt>
                <c:pt idx="13">
                  <c:v>58.32292463669436</c:v>
                </c:pt>
                <c:pt idx="14">
                  <c:v>57.803105507572965</c:v>
                </c:pt>
                <c:pt idx="15">
                  <c:v>57.549515685875697</c:v>
                </c:pt>
                <c:pt idx="16">
                  <c:v>57.321592047865884</c:v>
                </c:pt>
                <c:pt idx="17">
                  <c:v>57.210988220765358</c:v>
                </c:pt>
                <c:pt idx="18">
                  <c:v>57.187390973066009</c:v>
                </c:pt>
                <c:pt idx="19">
                  <c:v>57.197630548194695</c:v>
                </c:pt>
                <c:pt idx="20">
                  <c:v>57.113747056821865</c:v>
                </c:pt>
                <c:pt idx="21">
                  <c:v>57.05619486754177</c:v>
                </c:pt>
                <c:pt idx="22">
                  <c:v>56.995025035210944</c:v>
                </c:pt>
                <c:pt idx="23">
                  <c:v>56.954334203606983</c:v>
                </c:pt>
                <c:pt idx="24">
                  <c:v>56.822362907080212</c:v>
                </c:pt>
                <c:pt idx="25">
                  <c:v>56.736279256318035</c:v>
                </c:pt>
                <c:pt idx="26">
                  <c:v>56.674655875708162</c:v>
                </c:pt>
                <c:pt idx="27">
                  <c:v>56.620044628776448</c:v>
                </c:pt>
                <c:pt idx="28">
                  <c:v>56.513264987329386</c:v>
                </c:pt>
                <c:pt idx="29">
                  <c:v>56.475172367902992</c:v>
                </c:pt>
                <c:pt idx="30">
                  <c:v>56.465647131713979</c:v>
                </c:pt>
              </c:numCache>
            </c:numRef>
          </c:val>
        </c:ser>
        <c:ser>
          <c:idx val="2"/>
          <c:order val="2"/>
          <c:tx>
            <c:strRef>
              <c:f>'Figure 33'!$M$6</c:f>
              <c:strCache>
                <c:ptCount val="1"/>
                <c:pt idx="0">
                  <c:v>History 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33'!$N$3:$AR$3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33'!$N$6:$AR$6</c:f>
              <c:numCache>
                <c:formatCode>0</c:formatCode>
                <c:ptCount val="31"/>
                <c:pt idx="0">
                  <c:v>65.51741408444606</c:v>
                </c:pt>
                <c:pt idx="1">
                  <c:v>64.974068011077449</c:v>
                </c:pt>
                <c:pt idx="2">
                  <c:v>64.481773121933372</c:v>
                </c:pt>
                <c:pt idx="3">
                  <c:v>62.138638588784353</c:v>
                </c:pt>
                <c:pt idx="4">
                  <c:v>62.007863615602233</c:v>
                </c:pt>
                <c:pt idx="5">
                  <c:v>62.608543839778847</c:v>
                </c:pt>
                <c:pt idx="6">
                  <c:v>60.578318976395863</c:v>
                </c:pt>
              </c:numCache>
            </c:numRef>
          </c:val>
        </c:ser>
        <c:marker val="1"/>
        <c:axId val="132224512"/>
        <c:axId val="132226048"/>
      </c:lineChart>
      <c:catAx>
        <c:axId val="1322245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226048"/>
        <c:crosses val="autoZero"/>
        <c:auto val="1"/>
        <c:lblAlgn val="ctr"/>
        <c:lblOffset val="100"/>
        <c:tickLblSkip val="2"/>
        <c:tickMarkSkip val="1"/>
      </c:catAx>
      <c:valAx>
        <c:axId val="132226048"/>
        <c:scaling>
          <c:orientation val="minMax"/>
          <c:max val="75"/>
          <c:min val="45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Peak Demand (GW)</a:t>
                </a:r>
              </a:p>
            </c:rich>
          </c:tx>
          <c:layout>
            <c:manualLayout>
              <c:xMode val="edge"/>
              <c:yMode val="edge"/>
              <c:x val="2.3988023557574404E-2"/>
              <c:y val="0.3031788460551245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224512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13396997836744"/>
          <c:y val="0.38386353895689174"/>
          <c:w val="0.2563720017715766"/>
          <c:h val="0.1564794044155482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8265925438414231E-2"/>
          <c:y val="8.6486600621041715E-2"/>
          <c:w val="0.895120326210741"/>
          <c:h val="0.57027102284499454"/>
        </c:manualLayout>
      </c:layout>
      <c:barChart>
        <c:barDir val="col"/>
        <c:grouping val="stacked"/>
        <c:ser>
          <c:idx val="0"/>
          <c:order val="0"/>
          <c:tx>
            <c:strRef>
              <c:f>'Figure 35'!$R$5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35'!$S$5:$AP$5</c:f>
              <c:numCache>
                <c:formatCode>#,##0</c:formatCode>
                <c:ptCount val="24"/>
                <c:pt idx="0">
                  <c:v>9470</c:v>
                </c:pt>
                <c:pt idx="1">
                  <c:v>9470</c:v>
                </c:pt>
                <c:pt idx="2">
                  <c:v>8980</c:v>
                </c:pt>
                <c:pt idx="3">
                  <c:v>8980</c:v>
                </c:pt>
                <c:pt idx="4">
                  <c:v>8980</c:v>
                </c:pt>
                <c:pt idx="5">
                  <c:v>8980</c:v>
                </c:pt>
                <c:pt idx="6">
                  <c:v>8980</c:v>
                </c:pt>
                <c:pt idx="7">
                  <c:v>8980</c:v>
                </c:pt>
                <c:pt idx="8">
                  <c:v>8980</c:v>
                </c:pt>
                <c:pt idx="9">
                  <c:v>8980</c:v>
                </c:pt>
                <c:pt idx="10">
                  <c:v>8980</c:v>
                </c:pt>
                <c:pt idx="11">
                  <c:v>8980</c:v>
                </c:pt>
                <c:pt idx="12">
                  <c:v>8791</c:v>
                </c:pt>
                <c:pt idx="13">
                  <c:v>9991</c:v>
                </c:pt>
                <c:pt idx="14">
                  <c:v>10454</c:v>
                </c:pt>
                <c:pt idx="15">
                  <c:v>9251</c:v>
                </c:pt>
                <c:pt idx="16">
                  <c:v>9251</c:v>
                </c:pt>
                <c:pt idx="17">
                  <c:v>9251</c:v>
                </c:pt>
                <c:pt idx="18">
                  <c:v>9251</c:v>
                </c:pt>
                <c:pt idx="19">
                  <c:v>9840</c:v>
                </c:pt>
                <c:pt idx="20">
                  <c:v>8622</c:v>
                </c:pt>
                <c:pt idx="21">
                  <c:v>10292</c:v>
                </c:pt>
                <c:pt idx="22">
                  <c:v>10292</c:v>
                </c:pt>
                <c:pt idx="23">
                  <c:v>10292</c:v>
                </c:pt>
              </c:numCache>
            </c:numRef>
          </c:val>
        </c:ser>
        <c:ser>
          <c:idx val="1"/>
          <c:order val="1"/>
          <c:tx>
            <c:strRef>
              <c:f>'Figure 35'!$R$6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35'!$S$6:$AP$6</c:f>
              <c:numCache>
                <c:formatCode>#,##0</c:formatCode>
                <c:ptCount val="24"/>
                <c:pt idx="0">
                  <c:v>23223</c:v>
                </c:pt>
                <c:pt idx="1">
                  <c:v>20442.5</c:v>
                </c:pt>
                <c:pt idx="2">
                  <c:v>18598</c:v>
                </c:pt>
                <c:pt idx="3">
                  <c:v>18178</c:v>
                </c:pt>
                <c:pt idx="4">
                  <c:v>16574.5</c:v>
                </c:pt>
                <c:pt idx="5">
                  <c:v>16574.5</c:v>
                </c:pt>
                <c:pt idx="6">
                  <c:v>16574.5</c:v>
                </c:pt>
                <c:pt idx="7">
                  <c:v>15598.5</c:v>
                </c:pt>
                <c:pt idx="8">
                  <c:v>13651.5</c:v>
                </c:pt>
                <c:pt idx="9">
                  <c:v>13651.5</c:v>
                </c:pt>
                <c:pt idx="10">
                  <c:v>10082.5</c:v>
                </c:pt>
                <c:pt idx="11">
                  <c:v>8139.5</c:v>
                </c:pt>
                <c:pt idx="12">
                  <c:v>6186.5</c:v>
                </c:pt>
                <c:pt idx="13">
                  <c:v>1987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35'!$R$7</c:f>
              <c:strCache>
                <c:ptCount val="1"/>
                <c:pt idx="0">
                  <c:v>Gas / CHP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35'!$S$7:$AP$7</c:f>
              <c:numCache>
                <c:formatCode>#,##0</c:formatCode>
                <c:ptCount val="24"/>
                <c:pt idx="0">
                  <c:v>33952.309137811179</c:v>
                </c:pt>
                <c:pt idx="1">
                  <c:v>35505.979137811184</c:v>
                </c:pt>
                <c:pt idx="2">
                  <c:v>34717.649137811182</c:v>
                </c:pt>
                <c:pt idx="3">
                  <c:v>34776.319137811181</c:v>
                </c:pt>
                <c:pt idx="4">
                  <c:v>36387.989137811179</c:v>
                </c:pt>
                <c:pt idx="5">
                  <c:v>36379.659137811177</c:v>
                </c:pt>
                <c:pt idx="6">
                  <c:v>35276.329137811183</c:v>
                </c:pt>
                <c:pt idx="7">
                  <c:v>35667.999137811181</c:v>
                </c:pt>
                <c:pt idx="8">
                  <c:v>36673.669137811179</c:v>
                </c:pt>
                <c:pt idx="9">
                  <c:v>37680.339137811177</c:v>
                </c:pt>
                <c:pt idx="10">
                  <c:v>41437.009137811183</c:v>
                </c:pt>
                <c:pt idx="11">
                  <c:v>43397.679137811181</c:v>
                </c:pt>
                <c:pt idx="12">
                  <c:v>44999.349137811179</c:v>
                </c:pt>
                <c:pt idx="13">
                  <c:v>46576.019137811178</c:v>
                </c:pt>
                <c:pt idx="14">
                  <c:v>47967.689137811176</c:v>
                </c:pt>
                <c:pt idx="15">
                  <c:v>49498.359137811181</c:v>
                </c:pt>
                <c:pt idx="16">
                  <c:v>49540.02913781118</c:v>
                </c:pt>
                <c:pt idx="17">
                  <c:v>49261.699137811178</c:v>
                </c:pt>
                <c:pt idx="18">
                  <c:v>48518.369137811183</c:v>
                </c:pt>
                <c:pt idx="19">
                  <c:v>47810.039137811182</c:v>
                </c:pt>
                <c:pt idx="20">
                  <c:v>48701.70913781118</c:v>
                </c:pt>
                <c:pt idx="21">
                  <c:v>47228.379137811178</c:v>
                </c:pt>
                <c:pt idx="22">
                  <c:v>47970.049137811176</c:v>
                </c:pt>
                <c:pt idx="23">
                  <c:v>47961.719137811182</c:v>
                </c:pt>
              </c:numCache>
            </c:numRef>
          </c:val>
        </c:ser>
        <c:ser>
          <c:idx val="3"/>
          <c:order val="3"/>
          <c:tx>
            <c:strRef>
              <c:f>'Figure 35'!$R$8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35'!$S$8:$AP$8</c:f>
              <c:numCache>
                <c:formatCode>#,##0</c:formatCode>
                <c:ptCount val="24"/>
                <c:pt idx="0">
                  <c:v>3414.2</c:v>
                </c:pt>
                <c:pt idx="1">
                  <c:v>4155.2</c:v>
                </c:pt>
                <c:pt idx="2">
                  <c:v>4756.3</c:v>
                </c:pt>
                <c:pt idx="3">
                  <c:v>5181.3</c:v>
                </c:pt>
                <c:pt idx="4">
                  <c:v>5232.3</c:v>
                </c:pt>
                <c:pt idx="5">
                  <c:v>5232.3</c:v>
                </c:pt>
                <c:pt idx="6">
                  <c:v>5509.3</c:v>
                </c:pt>
                <c:pt idx="7">
                  <c:v>6536.3</c:v>
                </c:pt>
                <c:pt idx="8">
                  <c:v>7536.3</c:v>
                </c:pt>
                <c:pt idx="9">
                  <c:v>8581.2999999999993</c:v>
                </c:pt>
                <c:pt idx="10">
                  <c:v>10411.299999999999</c:v>
                </c:pt>
                <c:pt idx="11">
                  <c:v>12131.3</c:v>
                </c:pt>
                <c:pt idx="12">
                  <c:v>13665.3</c:v>
                </c:pt>
                <c:pt idx="13">
                  <c:v>15930.3</c:v>
                </c:pt>
                <c:pt idx="14">
                  <c:v>17622.3</c:v>
                </c:pt>
                <c:pt idx="15">
                  <c:v>19032.3</c:v>
                </c:pt>
                <c:pt idx="16">
                  <c:v>19832.3</c:v>
                </c:pt>
                <c:pt idx="17">
                  <c:v>20332.3</c:v>
                </c:pt>
                <c:pt idx="18">
                  <c:v>20832.3</c:v>
                </c:pt>
                <c:pt idx="19">
                  <c:v>21332.3</c:v>
                </c:pt>
                <c:pt idx="20">
                  <c:v>21332.3</c:v>
                </c:pt>
                <c:pt idx="21">
                  <c:v>21332.3</c:v>
                </c:pt>
                <c:pt idx="22">
                  <c:v>21332.3</c:v>
                </c:pt>
                <c:pt idx="23">
                  <c:v>21332.3</c:v>
                </c:pt>
              </c:numCache>
            </c:numRef>
          </c:val>
        </c:ser>
        <c:ser>
          <c:idx val="4"/>
          <c:order val="4"/>
          <c:tx>
            <c:strRef>
              <c:f>'Figure 35'!$R$9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35'!$S$9:$AP$9</c:f>
              <c:numCache>
                <c:formatCode>#,##0</c:formatCode>
                <c:ptCount val="24"/>
                <c:pt idx="0">
                  <c:v>5558.7269999999999</c:v>
                </c:pt>
                <c:pt idx="1">
                  <c:v>6027.0974879649893</c:v>
                </c:pt>
                <c:pt idx="2">
                  <c:v>6662.5140207439827</c:v>
                </c:pt>
                <c:pt idx="3">
                  <c:v>7247.2832824871293</c:v>
                </c:pt>
                <c:pt idx="4">
                  <c:v>7871.1686592113447</c:v>
                </c:pt>
                <c:pt idx="5">
                  <c:v>8738.0713120664368</c:v>
                </c:pt>
                <c:pt idx="6">
                  <c:v>9275.9924138137194</c:v>
                </c:pt>
                <c:pt idx="7">
                  <c:v>9870.8331489421089</c:v>
                </c:pt>
                <c:pt idx="8">
                  <c:v>10137.794713785417</c:v>
                </c:pt>
                <c:pt idx="9">
                  <c:v>10376.366468689075</c:v>
                </c:pt>
                <c:pt idx="10">
                  <c:v>10776.878923156097</c:v>
                </c:pt>
                <c:pt idx="11">
                  <c:v>11427.764112164652</c:v>
                </c:pt>
                <c:pt idx="12">
                  <c:v>11885.355672441818</c:v>
                </c:pt>
                <c:pt idx="13">
                  <c:v>12649.188922551022</c:v>
                </c:pt>
                <c:pt idx="14">
                  <c:v>12867.907129423951</c:v>
                </c:pt>
                <c:pt idx="15">
                  <c:v>12996.694120254675</c:v>
                </c:pt>
                <c:pt idx="16">
                  <c:v>13421.342393276449</c:v>
                </c:pt>
                <c:pt idx="17">
                  <c:v>13480.855103262676</c:v>
                </c:pt>
                <c:pt idx="18">
                  <c:v>13590.011148904676</c:v>
                </c:pt>
                <c:pt idx="19">
                  <c:v>13700.161129857286</c:v>
                </c:pt>
                <c:pt idx="20">
                  <c:v>13762.658012287999</c:v>
                </c:pt>
                <c:pt idx="21">
                  <c:v>13785.670099566962</c:v>
                </c:pt>
                <c:pt idx="22">
                  <c:v>13850.413400041571</c:v>
                </c:pt>
                <c:pt idx="23">
                  <c:v>13875.784226266627</c:v>
                </c:pt>
              </c:numCache>
            </c:numRef>
          </c:val>
        </c:ser>
        <c:ser>
          <c:idx val="5"/>
          <c:order val="5"/>
          <c:tx>
            <c:strRef>
              <c:f>'Figure 35'!$R$10</c:f>
              <c:strCache>
                <c:ptCount val="1"/>
                <c:pt idx="0">
                  <c:v>Other Renewable (Marine/Hydro/Biomass/Solar PV)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35'!$S$10:$AP$10</c:f>
              <c:numCache>
                <c:formatCode>#,##0</c:formatCode>
                <c:ptCount val="24"/>
                <c:pt idx="0">
                  <c:v>6451.598</c:v>
                </c:pt>
                <c:pt idx="1">
                  <c:v>7262.5644427435082</c:v>
                </c:pt>
                <c:pt idx="2">
                  <c:v>7992.1916030308448</c:v>
                </c:pt>
                <c:pt idx="3">
                  <c:v>7819.8811075000012</c:v>
                </c:pt>
                <c:pt idx="4">
                  <c:v>9433.7650749385411</c:v>
                </c:pt>
                <c:pt idx="5">
                  <c:v>9666.6807188938492</c:v>
                </c:pt>
                <c:pt idx="6">
                  <c:v>9970.595164613067</c:v>
                </c:pt>
                <c:pt idx="7">
                  <c:v>10168.988913019946</c:v>
                </c:pt>
                <c:pt idx="8">
                  <c:v>10379.263795145573</c:v>
                </c:pt>
                <c:pt idx="9">
                  <c:v>10676.510714975664</c:v>
                </c:pt>
                <c:pt idx="10">
                  <c:v>10976.610774664929</c:v>
                </c:pt>
                <c:pt idx="11">
                  <c:v>11306.585445025177</c:v>
                </c:pt>
                <c:pt idx="12">
                  <c:v>11639.486570364599</c:v>
                </c:pt>
                <c:pt idx="13">
                  <c:v>11975.336373398499</c:v>
                </c:pt>
                <c:pt idx="14">
                  <c:v>12328.517460232642</c:v>
                </c:pt>
                <c:pt idx="15">
                  <c:v>12684.712825420433</c:v>
                </c:pt>
                <c:pt idx="16">
                  <c:v>12175.465857095109</c:v>
                </c:pt>
                <c:pt idx="17">
                  <c:v>12537.790342178239</c:v>
                </c:pt>
                <c:pt idx="18">
                  <c:v>12903.240471665747</c:v>
                </c:pt>
                <c:pt idx="19">
                  <c:v>13283.900845992745</c:v>
                </c:pt>
                <c:pt idx="20">
                  <c:v>13647.756480478518</c:v>
                </c:pt>
                <c:pt idx="21">
                  <c:v>14044.832810852966</c:v>
                </c:pt>
                <c:pt idx="22">
                  <c:v>14445.165698865854</c:v>
                </c:pt>
                <c:pt idx="23">
                  <c:v>14848.791437980255</c:v>
                </c:pt>
              </c:numCache>
            </c:numRef>
          </c:val>
        </c:ser>
        <c:ser>
          <c:idx val="6"/>
          <c:order val="6"/>
          <c:tx>
            <c:strRef>
              <c:f>'Figure 35'!$R$11</c:f>
              <c:strCache>
                <c:ptCount val="1"/>
                <c:pt idx="0">
                  <c:v>Interconnector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35'!$S$11:$AP$11</c:f>
              <c:numCache>
                <c:formatCode>#,##0</c:formatCode>
                <c:ptCount val="24"/>
                <c:pt idx="0">
                  <c:v>4200</c:v>
                </c:pt>
                <c:pt idx="1">
                  <c:v>4200</c:v>
                </c:pt>
                <c:pt idx="2">
                  <c:v>4200</c:v>
                </c:pt>
                <c:pt idx="3">
                  <c:v>4200</c:v>
                </c:pt>
                <c:pt idx="4">
                  <c:v>4200</c:v>
                </c:pt>
                <c:pt idx="5">
                  <c:v>4200</c:v>
                </c:pt>
                <c:pt idx="6">
                  <c:v>4200</c:v>
                </c:pt>
                <c:pt idx="7">
                  <c:v>5200</c:v>
                </c:pt>
                <c:pt idx="8">
                  <c:v>5200</c:v>
                </c:pt>
                <c:pt idx="9">
                  <c:v>5200</c:v>
                </c:pt>
                <c:pt idx="10">
                  <c:v>6200</c:v>
                </c:pt>
                <c:pt idx="11">
                  <c:v>6200</c:v>
                </c:pt>
                <c:pt idx="12">
                  <c:v>6200</c:v>
                </c:pt>
                <c:pt idx="13">
                  <c:v>6200</c:v>
                </c:pt>
                <c:pt idx="14">
                  <c:v>6200</c:v>
                </c:pt>
                <c:pt idx="15">
                  <c:v>6200</c:v>
                </c:pt>
                <c:pt idx="16">
                  <c:v>6200</c:v>
                </c:pt>
                <c:pt idx="17">
                  <c:v>7200</c:v>
                </c:pt>
                <c:pt idx="18">
                  <c:v>7200</c:v>
                </c:pt>
                <c:pt idx="19">
                  <c:v>7200</c:v>
                </c:pt>
                <c:pt idx="20">
                  <c:v>8600</c:v>
                </c:pt>
                <c:pt idx="21">
                  <c:v>8600</c:v>
                </c:pt>
                <c:pt idx="22">
                  <c:v>8600</c:v>
                </c:pt>
                <c:pt idx="23">
                  <c:v>8600</c:v>
                </c:pt>
              </c:numCache>
            </c:numRef>
          </c:val>
        </c:ser>
        <c:ser>
          <c:idx val="7"/>
          <c:order val="7"/>
          <c:tx>
            <c:strRef>
              <c:f>'Figure 35'!$R$12</c:f>
              <c:strCache>
                <c:ptCount val="1"/>
                <c:pt idx="0">
                  <c:v>Other (Oil/Pumped Storage)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35'!$S$12:$AP$12</c:f>
              <c:numCache>
                <c:formatCode>#,##0</c:formatCode>
                <c:ptCount val="24"/>
                <c:pt idx="0">
                  <c:v>6040</c:v>
                </c:pt>
                <c:pt idx="1">
                  <c:v>5038</c:v>
                </c:pt>
                <c:pt idx="2">
                  <c:v>5038</c:v>
                </c:pt>
                <c:pt idx="3">
                  <c:v>3735</c:v>
                </c:pt>
                <c:pt idx="4">
                  <c:v>3735</c:v>
                </c:pt>
                <c:pt idx="5">
                  <c:v>3735</c:v>
                </c:pt>
                <c:pt idx="6">
                  <c:v>3735</c:v>
                </c:pt>
                <c:pt idx="7">
                  <c:v>3701</c:v>
                </c:pt>
                <c:pt idx="8">
                  <c:v>3661</c:v>
                </c:pt>
                <c:pt idx="9">
                  <c:v>3661</c:v>
                </c:pt>
                <c:pt idx="10">
                  <c:v>3661</c:v>
                </c:pt>
                <c:pt idx="11">
                  <c:v>3560</c:v>
                </c:pt>
                <c:pt idx="12">
                  <c:v>3526</c:v>
                </c:pt>
                <c:pt idx="13">
                  <c:v>3526</c:v>
                </c:pt>
                <c:pt idx="14">
                  <c:v>3492</c:v>
                </c:pt>
                <c:pt idx="15">
                  <c:v>3492</c:v>
                </c:pt>
                <c:pt idx="16">
                  <c:v>3492</c:v>
                </c:pt>
                <c:pt idx="17">
                  <c:v>3492</c:v>
                </c:pt>
                <c:pt idx="18">
                  <c:v>3492</c:v>
                </c:pt>
                <c:pt idx="19">
                  <c:v>3492</c:v>
                </c:pt>
                <c:pt idx="20">
                  <c:v>3492</c:v>
                </c:pt>
                <c:pt idx="21">
                  <c:v>3492</c:v>
                </c:pt>
                <c:pt idx="22">
                  <c:v>3492</c:v>
                </c:pt>
                <c:pt idx="23">
                  <c:v>3492</c:v>
                </c:pt>
              </c:numCache>
            </c:numRef>
          </c:val>
        </c:ser>
        <c:overlap val="100"/>
        <c:axId val="132387584"/>
        <c:axId val="132389504"/>
      </c:barChart>
      <c:lineChart>
        <c:grouping val="standard"/>
        <c:ser>
          <c:idx val="8"/>
          <c:order val="8"/>
          <c:tx>
            <c:strRef>
              <c:f>'Figure 35'!$R$15</c:f>
              <c:strCache>
                <c:ptCount val="1"/>
                <c:pt idx="0">
                  <c:v>GB Demand (ACS Peak) GW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35'!$S$15:$AP$15</c:f>
              <c:numCache>
                <c:formatCode>#,##0</c:formatCode>
                <c:ptCount val="24"/>
                <c:pt idx="0">
                  <c:v>61129.543833080636</c:v>
                </c:pt>
                <c:pt idx="1">
                  <c:v>61513.289946794815</c:v>
                </c:pt>
                <c:pt idx="2">
                  <c:v>60879.874563213314</c:v>
                </c:pt>
                <c:pt idx="3">
                  <c:v>60416.896325439797</c:v>
                </c:pt>
                <c:pt idx="4">
                  <c:v>59907.051461490948</c:v>
                </c:pt>
                <c:pt idx="5">
                  <c:v>59101.847117288933</c:v>
                </c:pt>
                <c:pt idx="6">
                  <c:v>58322.924636694363</c:v>
                </c:pt>
                <c:pt idx="7">
                  <c:v>57803.105507572967</c:v>
                </c:pt>
                <c:pt idx="8">
                  <c:v>57549.515685875696</c:v>
                </c:pt>
                <c:pt idx="9">
                  <c:v>57321.592047865881</c:v>
                </c:pt>
                <c:pt idx="10">
                  <c:v>57210.988220765357</c:v>
                </c:pt>
                <c:pt idx="11">
                  <c:v>57187.390973066009</c:v>
                </c:pt>
                <c:pt idx="12">
                  <c:v>57197.630548194698</c:v>
                </c:pt>
                <c:pt idx="13">
                  <c:v>57113.747056821863</c:v>
                </c:pt>
                <c:pt idx="14">
                  <c:v>57056.194867541766</c:v>
                </c:pt>
                <c:pt idx="15">
                  <c:v>56995.025035210943</c:v>
                </c:pt>
                <c:pt idx="16">
                  <c:v>56954.334203606981</c:v>
                </c:pt>
                <c:pt idx="17">
                  <c:v>56822.362907080213</c:v>
                </c:pt>
                <c:pt idx="18">
                  <c:v>56736.279256318034</c:v>
                </c:pt>
                <c:pt idx="19">
                  <c:v>56674.655875708158</c:v>
                </c:pt>
                <c:pt idx="20">
                  <c:v>56620.04462877645</c:v>
                </c:pt>
                <c:pt idx="21">
                  <c:v>56513.264987329385</c:v>
                </c:pt>
                <c:pt idx="22">
                  <c:v>56475.172367902989</c:v>
                </c:pt>
                <c:pt idx="23">
                  <c:v>56465.64713171398</c:v>
                </c:pt>
              </c:numCache>
            </c:numRef>
          </c:val>
        </c:ser>
        <c:marker val="1"/>
        <c:axId val="132387584"/>
        <c:axId val="132389504"/>
      </c:lineChart>
      <c:catAx>
        <c:axId val="1323875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389504"/>
        <c:crosses val="autoZero"/>
        <c:auto val="1"/>
        <c:lblAlgn val="ctr"/>
        <c:lblOffset val="100"/>
        <c:tickLblSkip val="1"/>
        <c:tickMarkSkip val="1"/>
      </c:catAx>
      <c:valAx>
        <c:axId val="1323895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GW (Installed Capacity)</a:t>
                </a:r>
              </a:p>
            </c:rich>
          </c:tx>
          <c:layout>
            <c:manualLayout>
              <c:xMode val="edge"/>
              <c:yMode val="edge"/>
              <c:x val="1.9730030392116116E-2"/>
              <c:y val="0.1648650824338609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387584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1921132610831854E-3"/>
          <c:y val="0.7270279864706326"/>
          <c:w val="0.91796562455950736"/>
          <c:h val="0.1567569636256382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2120582120582208E-2"/>
          <c:y val="7.6315789473684212E-2"/>
          <c:w val="0.90020790020789998"/>
          <c:h val="0.59473684210526279"/>
        </c:manualLayout>
      </c:layout>
      <c:barChart>
        <c:barDir val="col"/>
        <c:grouping val="stacked"/>
        <c:ser>
          <c:idx val="0"/>
          <c:order val="0"/>
          <c:tx>
            <c:strRef>
              <c:f>'Figure 36'!$R$5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36'!$S$5:$AP$5</c:f>
              <c:numCache>
                <c:formatCode>#,##0</c:formatCode>
                <c:ptCount val="24"/>
                <c:pt idx="0">
                  <c:v>9470</c:v>
                </c:pt>
                <c:pt idx="1">
                  <c:v>9470</c:v>
                </c:pt>
                <c:pt idx="2">
                  <c:v>8980</c:v>
                </c:pt>
                <c:pt idx="3">
                  <c:v>8980</c:v>
                </c:pt>
                <c:pt idx="4">
                  <c:v>8980</c:v>
                </c:pt>
                <c:pt idx="5">
                  <c:v>8980</c:v>
                </c:pt>
                <c:pt idx="6">
                  <c:v>8980</c:v>
                </c:pt>
                <c:pt idx="7">
                  <c:v>8980</c:v>
                </c:pt>
                <c:pt idx="8">
                  <c:v>8980</c:v>
                </c:pt>
                <c:pt idx="9">
                  <c:v>10650</c:v>
                </c:pt>
                <c:pt idx="10">
                  <c:v>10650</c:v>
                </c:pt>
                <c:pt idx="11">
                  <c:v>11661</c:v>
                </c:pt>
                <c:pt idx="12">
                  <c:v>10451</c:v>
                </c:pt>
                <c:pt idx="13">
                  <c:v>12121</c:v>
                </c:pt>
                <c:pt idx="14">
                  <c:v>12121</c:v>
                </c:pt>
                <c:pt idx="15">
                  <c:v>12121</c:v>
                </c:pt>
                <c:pt idx="16">
                  <c:v>12710</c:v>
                </c:pt>
                <c:pt idx="17">
                  <c:v>12710</c:v>
                </c:pt>
                <c:pt idx="18">
                  <c:v>12710</c:v>
                </c:pt>
                <c:pt idx="19">
                  <c:v>10292</c:v>
                </c:pt>
                <c:pt idx="20">
                  <c:v>10292</c:v>
                </c:pt>
                <c:pt idx="21">
                  <c:v>11892</c:v>
                </c:pt>
                <c:pt idx="22">
                  <c:v>11892</c:v>
                </c:pt>
                <c:pt idx="23">
                  <c:v>11892</c:v>
                </c:pt>
              </c:numCache>
            </c:numRef>
          </c:val>
        </c:ser>
        <c:ser>
          <c:idx val="1"/>
          <c:order val="1"/>
          <c:tx>
            <c:strRef>
              <c:f>'Figure 36'!$R$6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36'!$S$6:$AP$6</c:f>
              <c:numCache>
                <c:formatCode>#,##0</c:formatCode>
                <c:ptCount val="24"/>
                <c:pt idx="0">
                  <c:v>23223</c:v>
                </c:pt>
                <c:pt idx="1">
                  <c:v>20442.5</c:v>
                </c:pt>
                <c:pt idx="2">
                  <c:v>18598</c:v>
                </c:pt>
                <c:pt idx="3">
                  <c:v>18178</c:v>
                </c:pt>
                <c:pt idx="4">
                  <c:v>16574.5</c:v>
                </c:pt>
                <c:pt idx="5">
                  <c:v>16574.5</c:v>
                </c:pt>
                <c:pt idx="6">
                  <c:v>16574.5</c:v>
                </c:pt>
                <c:pt idx="7">
                  <c:v>16574.5</c:v>
                </c:pt>
                <c:pt idx="8">
                  <c:v>15598.5</c:v>
                </c:pt>
                <c:pt idx="9">
                  <c:v>13651.5</c:v>
                </c:pt>
                <c:pt idx="10">
                  <c:v>10082.5</c:v>
                </c:pt>
                <c:pt idx="11">
                  <c:v>9107.5</c:v>
                </c:pt>
                <c:pt idx="12">
                  <c:v>6186.5</c:v>
                </c:pt>
                <c:pt idx="13">
                  <c:v>3902.5</c:v>
                </c:pt>
                <c:pt idx="14">
                  <c:v>3902.5</c:v>
                </c:pt>
                <c:pt idx="15">
                  <c:v>3902.5</c:v>
                </c:pt>
                <c:pt idx="16">
                  <c:v>3902.5</c:v>
                </c:pt>
                <c:pt idx="17">
                  <c:v>3902.5</c:v>
                </c:pt>
                <c:pt idx="18">
                  <c:v>1987</c:v>
                </c:pt>
                <c:pt idx="19">
                  <c:v>1987</c:v>
                </c:pt>
                <c:pt idx="20">
                  <c:v>1987</c:v>
                </c:pt>
                <c:pt idx="21">
                  <c:v>1987</c:v>
                </c:pt>
                <c:pt idx="22">
                  <c:v>1987</c:v>
                </c:pt>
                <c:pt idx="23">
                  <c:v>1987</c:v>
                </c:pt>
              </c:numCache>
            </c:numRef>
          </c:val>
        </c:ser>
        <c:ser>
          <c:idx val="2"/>
          <c:order val="2"/>
          <c:tx>
            <c:strRef>
              <c:f>'Figure 36'!$R$7</c:f>
              <c:strCache>
                <c:ptCount val="1"/>
                <c:pt idx="0">
                  <c:v>Gas / CHP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36'!$S$7:$AP$7</c:f>
              <c:numCache>
                <c:formatCode>#,##0</c:formatCode>
                <c:ptCount val="24"/>
                <c:pt idx="0">
                  <c:v>33990.63913781118</c:v>
                </c:pt>
                <c:pt idx="1">
                  <c:v>35132.63913781118</c:v>
                </c:pt>
                <c:pt idx="2">
                  <c:v>34382.63913781118</c:v>
                </c:pt>
                <c:pt idx="3">
                  <c:v>34929.63913781118</c:v>
                </c:pt>
                <c:pt idx="4">
                  <c:v>36437.63913781118</c:v>
                </c:pt>
                <c:pt idx="5">
                  <c:v>36312.63913781118</c:v>
                </c:pt>
                <c:pt idx="6">
                  <c:v>34208.63913781118</c:v>
                </c:pt>
                <c:pt idx="7">
                  <c:v>33968.63913781118</c:v>
                </c:pt>
                <c:pt idx="8">
                  <c:v>35213.63913781118</c:v>
                </c:pt>
                <c:pt idx="9">
                  <c:v>34793.63913781118</c:v>
                </c:pt>
                <c:pt idx="10">
                  <c:v>37273.63913781118</c:v>
                </c:pt>
                <c:pt idx="11">
                  <c:v>38234.63913781118</c:v>
                </c:pt>
                <c:pt idx="12">
                  <c:v>40664.63913781118</c:v>
                </c:pt>
                <c:pt idx="13">
                  <c:v>40694.63913781118</c:v>
                </c:pt>
                <c:pt idx="14">
                  <c:v>41174.63913781118</c:v>
                </c:pt>
                <c:pt idx="15">
                  <c:v>42044.63913781118</c:v>
                </c:pt>
                <c:pt idx="16">
                  <c:v>41649.63913781118</c:v>
                </c:pt>
                <c:pt idx="17">
                  <c:v>41409.63913781118</c:v>
                </c:pt>
                <c:pt idx="18">
                  <c:v>40029.63913781118</c:v>
                </c:pt>
                <c:pt idx="19">
                  <c:v>38509.63913781118</c:v>
                </c:pt>
                <c:pt idx="20">
                  <c:v>38539.63913781118</c:v>
                </c:pt>
                <c:pt idx="21">
                  <c:v>35904.63913781118</c:v>
                </c:pt>
                <c:pt idx="22">
                  <c:v>35934.63913781118</c:v>
                </c:pt>
                <c:pt idx="23">
                  <c:v>35964.63913781118</c:v>
                </c:pt>
              </c:numCache>
            </c:numRef>
          </c:val>
        </c:ser>
        <c:ser>
          <c:idx val="3"/>
          <c:order val="3"/>
          <c:tx>
            <c:strRef>
              <c:f>'Figure 36'!$R$9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36'!$S$9:$AP$9</c:f>
              <c:numCache>
                <c:formatCode>#,##0</c:formatCode>
                <c:ptCount val="24"/>
                <c:pt idx="0">
                  <c:v>3414.2</c:v>
                </c:pt>
                <c:pt idx="1">
                  <c:v>4155.2</c:v>
                </c:pt>
                <c:pt idx="2">
                  <c:v>4756.3</c:v>
                </c:pt>
                <c:pt idx="3">
                  <c:v>5181.3</c:v>
                </c:pt>
                <c:pt idx="4">
                  <c:v>5509.3</c:v>
                </c:pt>
                <c:pt idx="5">
                  <c:v>7036.3</c:v>
                </c:pt>
                <c:pt idx="6">
                  <c:v>8715.2999999999993</c:v>
                </c:pt>
                <c:pt idx="7">
                  <c:v>10415.299999999999</c:v>
                </c:pt>
                <c:pt idx="8">
                  <c:v>12125.3</c:v>
                </c:pt>
                <c:pt idx="9">
                  <c:v>15134.3</c:v>
                </c:pt>
                <c:pt idx="10">
                  <c:v>18698.3</c:v>
                </c:pt>
                <c:pt idx="11">
                  <c:v>22212.3</c:v>
                </c:pt>
                <c:pt idx="12">
                  <c:v>25107.3</c:v>
                </c:pt>
                <c:pt idx="13">
                  <c:v>28592.3</c:v>
                </c:pt>
                <c:pt idx="14">
                  <c:v>30892.3</c:v>
                </c:pt>
                <c:pt idx="15">
                  <c:v>33024.300000000003</c:v>
                </c:pt>
                <c:pt idx="16">
                  <c:v>34956.300000000003</c:v>
                </c:pt>
                <c:pt idx="17">
                  <c:v>35456.300000000003</c:v>
                </c:pt>
                <c:pt idx="18">
                  <c:v>35956.300000000003</c:v>
                </c:pt>
                <c:pt idx="19">
                  <c:v>36456.300000000003</c:v>
                </c:pt>
                <c:pt idx="20">
                  <c:v>36956.300000000003</c:v>
                </c:pt>
                <c:pt idx="21">
                  <c:v>37456.300000000003</c:v>
                </c:pt>
                <c:pt idx="22">
                  <c:v>37456.300000000003</c:v>
                </c:pt>
                <c:pt idx="23">
                  <c:v>37456.300000000003</c:v>
                </c:pt>
              </c:numCache>
            </c:numRef>
          </c:val>
        </c:ser>
        <c:ser>
          <c:idx val="4"/>
          <c:order val="4"/>
          <c:tx>
            <c:strRef>
              <c:f>'Figure 36'!$R$10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36'!$S$10:$AP$10</c:f>
              <c:numCache>
                <c:formatCode>#,##0</c:formatCode>
                <c:ptCount val="24"/>
                <c:pt idx="0">
                  <c:v>5558.7269999999999</c:v>
                </c:pt>
                <c:pt idx="1">
                  <c:v>6198.448597921225</c:v>
                </c:pt>
                <c:pt idx="2">
                  <c:v>6713.669396050328</c:v>
                </c:pt>
                <c:pt idx="3">
                  <c:v>7532.1750021607222</c:v>
                </c:pt>
                <c:pt idx="4">
                  <c:v>8555.1692963322203</c:v>
                </c:pt>
                <c:pt idx="5">
                  <c:v>9985.6561974454326</c:v>
                </c:pt>
                <c:pt idx="6">
                  <c:v>11740.139663569778</c:v>
                </c:pt>
                <c:pt idx="7">
                  <c:v>13332.323692355367</c:v>
                </c:pt>
                <c:pt idx="8">
                  <c:v>14223.812321428812</c:v>
                </c:pt>
                <c:pt idx="9">
                  <c:v>14813.852551263493</c:v>
                </c:pt>
                <c:pt idx="10">
                  <c:v>16011.327088641399</c:v>
                </c:pt>
                <c:pt idx="11">
                  <c:v>16621.162951329516</c:v>
                </c:pt>
                <c:pt idx="12">
                  <c:v>17990.608659525078</c:v>
                </c:pt>
                <c:pt idx="13">
                  <c:v>18448.103692128501</c:v>
                </c:pt>
                <c:pt idx="14">
                  <c:v>19272.641055587275</c:v>
                </c:pt>
                <c:pt idx="15">
                  <c:v>19531.765051534076</c:v>
                </c:pt>
                <c:pt idx="16">
                  <c:v>20673.743671122858</c:v>
                </c:pt>
                <c:pt idx="17">
                  <c:v>20824.551267662642</c:v>
                </c:pt>
                <c:pt idx="18">
                  <c:v>20985.070738848532</c:v>
                </c:pt>
                <c:pt idx="19">
                  <c:v>21146.658516245494</c:v>
                </c:pt>
                <c:pt idx="20">
                  <c:v>21309.325282915634</c:v>
                </c:pt>
                <c:pt idx="21">
                  <c:v>21473.081828751689</c:v>
                </c:pt>
                <c:pt idx="22">
                  <c:v>21637.939051545316</c:v>
                </c:pt>
                <c:pt idx="23">
                  <c:v>21803.907958066095</c:v>
                </c:pt>
              </c:numCache>
            </c:numRef>
          </c:val>
        </c:ser>
        <c:ser>
          <c:idx val="5"/>
          <c:order val="5"/>
          <c:tx>
            <c:strRef>
              <c:f>'Figure 36'!$R$11</c:f>
              <c:strCache>
                <c:ptCount val="1"/>
                <c:pt idx="0">
                  <c:v>Other Renewable (Marine/Hydro/Biomass/Solar PV)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36'!$S$11:$AP$11</c:f>
              <c:numCache>
                <c:formatCode>#,##0</c:formatCode>
                <c:ptCount val="24"/>
                <c:pt idx="0">
                  <c:v>6492.2980000000007</c:v>
                </c:pt>
                <c:pt idx="1">
                  <c:v>7663.0412105681844</c:v>
                </c:pt>
                <c:pt idx="2">
                  <c:v>9479.7986002407361</c:v>
                </c:pt>
                <c:pt idx="3">
                  <c:v>9793.1524668185793</c:v>
                </c:pt>
                <c:pt idx="4">
                  <c:v>11892.362248141262</c:v>
                </c:pt>
                <c:pt idx="5">
                  <c:v>12830.415610245014</c:v>
                </c:pt>
                <c:pt idx="6">
                  <c:v>13640.906193260917</c:v>
                </c:pt>
                <c:pt idx="7">
                  <c:v>14506.777996974217</c:v>
                </c:pt>
                <c:pt idx="8">
                  <c:v>15569.544745702575</c:v>
                </c:pt>
                <c:pt idx="9">
                  <c:v>16824.795836641206</c:v>
                </c:pt>
                <c:pt idx="10">
                  <c:v>17781.258936863003</c:v>
                </c:pt>
                <c:pt idx="11">
                  <c:v>18739.282299049399</c:v>
                </c:pt>
                <c:pt idx="12">
                  <c:v>19737.855600139283</c:v>
                </c:pt>
                <c:pt idx="13">
                  <c:v>20812.750846978444</c:v>
                </c:pt>
                <c:pt idx="14">
                  <c:v>21955.683354328663</c:v>
                </c:pt>
                <c:pt idx="15">
                  <c:v>23084.242801024451</c:v>
                </c:pt>
                <c:pt idx="16">
                  <c:v>23323.14437052816</c:v>
                </c:pt>
                <c:pt idx="17">
                  <c:v>24451.019982634545</c:v>
                </c:pt>
                <c:pt idx="18">
                  <c:v>25578.949623615754</c:v>
                </c:pt>
                <c:pt idx="19">
                  <c:v>26650.012782681046</c:v>
                </c:pt>
                <c:pt idx="20">
                  <c:v>27724.700003255493</c:v>
                </c:pt>
                <c:pt idx="21">
                  <c:v>28833.15455826218</c:v>
                </c:pt>
                <c:pt idx="22">
                  <c:v>29985.914259327248</c:v>
                </c:pt>
                <c:pt idx="23">
                  <c:v>31093.15341062066</c:v>
                </c:pt>
              </c:numCache>
            </c:numRef>
          </c:val>
        </c:ser>
        <c:ser>
          <c:idx val="6"/>
          <c:order val="6"/>
          <c:tx>
            <c:strRef>
              <c:f>'Figure 36'!$R$12</c:f>
              <c:strCache>
                <c:ptCount val="1"/>
                <c:pt idx="0">
                  <c:v>Interconnector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36'!$S$12:$AP$12</c:f>
              <c:numCache>
                <c:formatCode>#,##0</c:formatCode>
                <c:ptCount val="24"/>
                <c:pt idx="0">
                  <c:v>4200</c:v>
                </c:pt>
                <c:pt idx="1">
                  <c:v>4200</c:v>
                </c:pt>
                <c:pt idx="2">
                  <c:v>4200</c:v>
                </c:pt>
                <c:pt idx="3">
                  <c:v>4200</c:v>
                </c:pt>
                <c:pt idx="4">
                  <c:v>5200</c:v>
                </c:pt>
                <c:pt idx="5">
                  <c:v>5200</c:v>
                </c:pt>
                <c:pt idx="6">
                  <c:v>6200</c:v>
                </c:pt>
                <c:pt idx="7">
                  <c:v>6200</c:v>
                </c:pt>
                <c:pt idx="8">
                  <c:v>6200</c:v>
                </c:pt>
                <c:pt idx="9">
                  <c:v>6200</c:v>
                </c:pt>
                <c:pt idx="10">
                  <c:v>6200</c:v>
                </c:pt>
                <c:pt idx="11">
                  <c:v>7600</c:v>
                </c:pt>
                <c:pt idx="12">
                  <c:v>7600</c:v>
                </c:pt>
                <c:pt idx="13">
                  <c:v>7600</c:v>
                </c:pt>
                <c:pt idx="14">
                  <c:v>7600</c:v>
                </c:pt>
                <c:pt idx="15">
                  <c:v>7600</c:v>
                </c:pt>
                <c:pt idx="16">
                  <c:v>7600</c:v>
                </c:pt>
                <c:pt idx="17">
                  <c:v>7600</c:v>
                </c:pt>
                <c:pt idx="18">
                  <c:v>7600</c:v>
                </c:pt>
                <c:pt idx="19">
                  <c:v>8600</c:v>
                </c:pt>
                <c:pt idx="20">
                  <c:v>9600</c:v>
                </c:pt>
                <c:pt idx="21">
                  <c:v>9600</c:v>
                </c:pt>
                <c:pt idx="22">
                  <c:v>9600</c:v>
                </c:pt>
                <c:pt idx="23">
                  <c:v>9600</c:v>
                </c:pt>
              </c:numCache>
            </c:numRef>
          </c:val>
        </c:ser>
        <c:ser>
          <c:idx val="7"/>
          <c:order val="7"/>
          <c:tx>
            <c:strRef>
              <c:f>'Figure 36'!$R$13</c:f>
              <c:strCache>
                <c:ptCount val="1"/>
                <c:pt idx="0">
                  <c:v>Other (Oil/Pumped Storage)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36'!$S$13:$AP$13</c:f>
              <c:numCache>
                <c:formatCode>#,##0</c:formatCode>
                <c:ptCount val="24"/>
                <c:pt idx="0">
                  <c:v>6040</c:v>
                </c:pt>
                <c:pt idx="1">
                  <c:v>5038</c:v>
                </c:pt>
                <c:pt idx="2">
                  <c:v>5038</c:v>
                </c:pt>
                <c:pt idx="3">
                  <c:v>3735</c:v>
                </c:pt>
                <c:pt idx="4">
                  <c:v>3735</c:v>
                </c:pt>
                <c:pt idx="5">
                  <c:v>3735</c:v>
                </c:pt>
                <c:pt idx="6">
                  <c:v>3735</c:v>
                </c:pt>
                <c:pt idx="7">
                  <c:v>3735</c:v>
                </c:pt>
                <c:pt idx="8">
                  <c:v>3735</c:v>
                </c:pt>
                <c:pt idx="9">
                  <c:v>3695</c:v>
                </c:pt>
                <c:pt idx="10">
                  <c:v>3644</c:v>
                </c:pt>
                <c:pt idx="11">
                  <c:v>3610</c:v>
                </c:pt>
                <c:pt idx="12">
                  <c:v>3526</c:v>
                </c:pt>
                <c:pt idx="13">
                  <c:v>4138</c:v>
                </c:pt>
                <c:pt idx="14">
                  <c:v>4138</c:v>
                </c:pt>
                <c:pt idx="15">
                  <c:v>4138</c:v>
                </c:pt>
                <c:pt idx="16">
                  <c:v>4138</c:v>
                </c:pt>
                <c:pt idx="17">
                  <c:v>4138</c:v>
                </c:pt>
                <c:pt idx="18">
                  <c:v>4138</c:v>
                </c:pt>
                <c:pt idx="19">
                  <c:v>4138</c:v>
                </c:pt>
                <c:pt idx="20">
                  <c:v>4138</c:v>
                </c:pt>
                <c:pt idx="21">
                  <c:v>4138</c:v>
                </c:pt>
                <c:pt idx="22">
                  <c:v>4138</c:v>
                </c:pt>
                <c:pt idx="23">
                  <c:v>4138</c:v>
                </c:pt>
              </c:numCache>
            </c:numRef>
          </c:val>
        </c:ser>
        <c:ser>
          <c:idx val="9"/>
          <c:order val="9"/>
          <c:tx>
            <c:strRef>
              <c:f>'Figure 36'!$R$8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36'!$S$8:$AP$8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304</c:v>
                </c:pt>
                <c:pt idx="14">
                  <c:v>304</c:v>
                </c:pt>
                <c:pt idx="15">
                  <c:v>304</c:v>
                </c:pt>
                <c:pt idx="16">
                  <c:v>304</c:v>
                </c:pt>
                <c:pt idx="17">
                  <c:v>1304</c:v>
                </c:pt>
                <c:pt idx="18">
                  <c:v>4588</c:v>
                </c:pt>
                <c:pt idx="19">
                  <c:v>8200</c:v>
                </c:pt>
                <c:pt idx="20">
                  <c:v>10200</c:v>
                </c:pt>
                <c:pt idx="21">
                  <c:v>11100</c:v>
                </c:pt>
                <c:pt idx="22">
                  <c:v>11854</c:v>
                </c:pt>
                <c:pt idx="23">
                  <c:v>12304</c:v>
                </c:pt>
              </c:numCache>
            </c:numRef>
          </c:val>
        </c:ser>
        <c:overlap val="100"/>
        <c:axId val="132513792"/>
        <c:axId val="132514944"/>
      </c:barChart>
      <c:lineChart>
        <c:grouping val="standard"/>
        <c:ser>
          <c:idx val="8"/>
          <c:order val="8"/>
          <c:tx>
            <c:strRef>
              <c:f>'Figure 36'!$R$16</c:f>
              <c:strCache>
                <c:ptCount val="1"/>
                <c:pt idx="0">
                  <c:v>GB Demand (ACS Peak ) GW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36'!$S$16:$AP$16</c:f>
              <c:numCache>
                <c:formatCode>#,##0</c:formatCode>
                <c:ptCount val="24"/>
                <c:pt idx="0">
                  <c:v>61057.530496178173</c:v>
                </c:pt>
                <c:pt idx="1">
                  <c:v>61862.879309776043</c:v>
                </c:pt>
                <c:pt idx="2">
                  <c:v>61682.102971247936</c:v>
                </c:pt>
                <c:pt idx="3">
                  <c:v>61394.820568470706</c:v>
                </c:pt>
                <c:pt idx="4">
                  <c:v>60913.977802800182</c:v>
                </c:pt>
                <c:pt idx="5">
                  <c:v>60262.924316960787</c:v>
                </c:pt>
                <c:pt idx="6">
                  <c:v>59825.349182981598</c:v>
                </c:pt>
                <c:pt idx="7">
                  <c:v>59655.329830068229</c:v>
                </c:pt>
                <c:pt idx="8">
                  <c:v>59667.23770216776</c:v>
                </c:pt>
                <c:pt idx="9">
                  <c:v>59643.591839870518</c:v>
                </c:pt>
                <c:pt idx="10">
                  <c:v>59778.273659388935</c:v>
                </c:pt>
                <c:pt idx="11">
                  <c:v>60007.015734146153</c:v>
                </c:pt>
                <c:pt idx="12">
                  <c:v>60313.685360434014</c:v>
                </c:pt>
                <c:pt idx="13">
                  <c:v>60548.313701981766</c:v>
                </c:pt>
                <c:pt idx="14">
                  <c:v>60881.473149874611</c:v>
                </c:pt>
                <c:pt idx="15">
                  <c:v>61265.045766831303</c:v>
                </c:pt>
                <c:pt idx="16">
                  <c:v>61758.230055160486</c:v>
                </c:pt>
                <c:pt idx="17">
                  <c:v>62186.629447696389</c:v>
                </c:pt>
                <c:pt idx="18">
                  <c:v>62717.029837975948</c:v>
                </c:pt>
                <c:pt idx="19">
                  <c:v>63348.707229465719</c:v>
                </c:pt>
                <c:pt idx="20">
                  <c:v>64060.62632982881</c:v>
                </c:pt>
                <c:pt idx="21">
                  <c:v>64794.395852456393</c:v>
                </c:pt>
                <c:pt idx="22">
                  <c:v>65726.002316746482</c:v>
                </c:pt>
                <c:pt idx="23">
                  <c:v>66742.826066569862</c:v>
                </c:pt>
              </c:numCache>
            </c:numRef>
          </c:val>
        </c:ser>
        <c:marker val="1"/>
        <c:axId val="132513792"/>
        <c:axId val="132514944"/>
      </c:lineChart>
      <c:catAx>
        <c:axId val="1325137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514944"/>
        <c:crosses val="autoZero"/>
        <c:auto val="1"/>
        <c:lblAlgn val="ctr"/>
        <c:lblOffset val="100"/>
        <c:tickLblSkip val="1"/>
        <c:tickMarkSkip val="1"/>
      </c:catAx>
      <c:valAx>
        <c:axId val="1325149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GW (Installed Capacity)</a:t>
                </a:r>
              </a:p>
            </c:rich>
          </c:tx>
          <c:layout>
            <c:manualLayout>
              <c:xMode val="edge"/>
              <c:yMode val="edge"/>
              <c:x val="2.390852390852391E-2"/>
              <c:y val="0.17368421052631589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513792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1975051975051978E-3"/>
          <c:y val="0.73947368421052662"/>
          <c:w val="0.92827442827442863"/>
          <c:h val="0.1526315789473684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6.7746735021296745E-2"/>
          <c:y val="0.14423122067564564"/>
          <c:w val="0.81737908558303662"/>
          <c:h val="0.73397665632717524"/>
        </c:manualLayout>
      </c:layout>
      <c:areaChart>
        <c:grouping val="stacked"/>
        <c:ser>
          <c:idx val="0"/>
          <c:order val="0"/>
          <c:tx>
            <c:strRef>
              <c:f>'Figure 37'!$M$3</c:f>
              <c:strCache>
                <c:ptCount val="1"/>
                <c:pt idx="0">
                  <c:v>Solar PV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37'!$N$2:$AM$2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37'!$N$3:$AM$3</c:f>
              <c:numCache>
                <c:formatCode>#,##0.00</c:formatCode>
                <c:ptCount val="26"/>
                <c:pt idx="0">
                  <c:v>42.313000000000002</c:v>
                </c:pt>
                <c:pt idx="1">
                  <c:v>328.9</c:v>
                </c:pt>
                <c:pt idx="2">
                  <c:v>1483.9030000000002</c:v>
                </c:pt>
                <c:pt idx="3">
                  <c:v>1945.9042000000004</c:v>
                </c:pt>
                <c:pt idx="4">
                  <c:v>2375.745988787327</c:v>
                </c:pt>
                <c:pt idx="5">
                  <c:v>2848.5719564533861</c:v>
                </c:pt>
                <c:pt idx="6">
                  <c:v>3368.680520886051</c:v>
                </c:pt>
                <c:pt idx="7">
                  <c:v>3940.7999417619826</c:v>
                </c:pt>
                <c:pt idx="8">
                  <c:v>4570.1313047255071</c:v>
                </c:pt>
                <c:pt idx="9">
                  <c:v>5262.3958039853842</c:v>
                </c:pt>
                <c:pt idx="10">
                  <c:v>6023.8867531712494</c:v>
                </c:pt>
                <c:pt idx="11">
                  <c:v>6783.6262731739871</c:v>
                </c:pt>
                <c:pt idx="12">
                  <c:v>7541.6183922807186</c:v>
                </c:pt>
                <c:pt idx="13">
                  <c:v>8297.8671295135046</c:v>
                </c:pt>
                <c:pt idx="14">
                  <c:v>9052.3764946506544</c:v>
                </c:pt>
                <c:pt idx="15">
                  <c:v>9805.1504882479894</c:v>
                </c:pt>
                <c:pt idx="16">
                  <c:v>10556.19310166005</c:v>
                </c:pt>
                <c:pt idx="17">
                  <c:v>11305.508317061263</c:v>
                </c:pt>
                <c:pt idx="18">
                  <c:v>12053.100107467055</c:v>
                </c:pt>
                <c:pt idx="19">
                  <c:v>12798.972436754912</c:v>
                </c:pt>
                <c:pt idx="20">
                  <c:v>13543.129259685407</c:v>
                </c:pt>
                <c:pt idx="21">
                  <c:v>14285.574521923163</c:v>
                </c:pt>
                <c:pt idx="22">
                  <c:v>15026.312160057772</c:v>
                </c:pt>
                <c:pt idx="23">
                  <c:v>15765.346101624671</c:v>
                </c:pt>
                <c:pt idx="24">
                  <c:v>16502.680265125968</c:v>
                </c:pt>
                <c:pt idx="25">
                  <c:v>17238.318560051212</c:v>
                </c:pt>
              </c:numCache>
            </c:numRef>
          </c:val>
        </c:ser>
        <c:ser>
          <c:idx val="1"/>
          <c:order val="1"/>
          <c:tx>
            <c:strRef>
              <c:f>'Figure 37'!$M$4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37'!$N$2:$AM$2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37'!$N$4:$AM$4</c:f>
              <c:numCache>
                <c:formatCode>#,##0.00</c:formatCode>
                <c:ptCount val="26"/>
                <c:pt idx="0">
                  <c:v>2.4089999999999998</c:v>
                </c:pt>
                <c:pt idx="1">
                  <c:v>16.885999999999999</c:v>
                </c:pt>
                <c:pt idx="2">
                  <c:v>32.218000000000004</c:v>
                </c:pt>
                <c:pt idx="3">
                  <c:v>49.671010568181828</c:v>
                </c:pt>
                <c:pt idx="4">
                  <c:v>67.647611453409098</c:v>
                </c:pt>
                <c:pt idx="5">
                  <c:v>86.16351036519319</c:v>
                </c:pt>
                <c:pt idx="6">
                  <c:v>105.04972725521296</c:v>
                </c:pt>
                <c:pt idx="7">
                  <c:v>124.31366848303313</c:v>
                </c:pt>
                <c:pt idx="8">
                  <c:v>143.96288853540969</c:v>
                </c:pt>
                <c:pt idx="9">
                  <c:v>164.00509298883378</c:v>
                </c:pt>
                <c:pt idx="10">
                  <c:v>184.44814153132637</c:v>
                </c:pt>
                <c:pt idx="11">
                  <c:v>206.52663395721837</c:v>
                </c:pt>
                <c:pt idx="12">
                  <c:v>230.37140577718174</c:v>
                </c:pt>
                <c:pt idx="13">
                  <c:v>256.12375934274218</c:v>
                </c:pt>
                <c:pt idx="14">
                  <c:v>283.93630119354742</c:v>
                </c:pt>
                <c:pt idx="15">
                  <c:v>313.9738463924171</c:v>
                </c:pt>
                <c:pt idx="16">
                  <c:v>346.41439520719638</c:v>
                </c:pt>
                <c:pt idx="17">
                  <c:v>381.45018792715797</c:v>
                </c:pt>
                <c:pt idx="18">
                  <c:v>419.2888440647165</c:v>
                </c:pt>
                <c:pt idx="19">
                  <c:v>460.15459269327971</c:v>
                </c:pt>
                <c:pt idx="20">
                  <c:v>504.28960121212799</c:v>
                </c:pt>
                <c:pt idx="21">
                  <c:v>551.95541041248418</c:v>
                </c:pt>
                <c:pt idx="22">
                  <c:v>603.43448434886886</c:v>
                </c:pt>
                <c:pt idx="23">
                  <c:v>659.03188420016431</c:v>
                </c:pt>
                <c:pt idx="24">
                  <c:v>719.07707603956339</c:v>
                </c:pt>
                <c:pt idx="25">
                  <c:v>783.92588322611437</c:v>
                </c:pt>
              </c:numCache>
            </c:numRef>
          </c:val>
        </c:ser>
        <c:ser>
          <c:idx val="2"/>
          <c:order val="2"/>
          <c:tx>
            <c:strRef>
              <c:f>'Figure 37'!$M$5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37'!$N$2:$AM$2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37'!$N$5:$AM$5</c:f>
              <c:numCache>
                <c:formatCode>#,##0.00</c:formatCode>
                <c:ptCount val="26"/>
                <c:pt idx="0">
                  <c:v>8.4760000000000009</c:v>
                </c:pt>
                <c:pt idx="1">
                  <c:v>29.099</c:v>
                </c:pt>
                <c:pt idx="2">
                  <c:v>100.182</c:v>
                </c:pt>
                <c:pt idx="3">
                  <c:v>143.29399792122538</c:v>
                </c:pt>
                <c:pt idx="4">
                  <c:v>182.09479605032823</c:v>
                </c:pt>
                <c:pt idx="5">
                  <c:v>221.2836021607221</c:v>
                </c:pt>
                <c:pt idx="6">
                  <c:v>260.86429633221991</c:v>
                </c:pt>
                <c:pt idx="7">
                  <c:v>300.84079744543271</c:v>
                </c:pt>
                <c:pt idx="8">
                  <c:v>341.21706356977762</c:v>
                </c:pt>
                <c:pt idx="9">
                  <c:v>381.99709235536602</c:v>
                </c:pt>
                <c:pt idx="10">
                  <c:v>423.1849214288103</c:v>
                </c:pt>
                <c:pt idx="11">
                  <c:v>468.49153340959901</c:v>
                </c:pt>
                <c:pt idx="12">
                  <c:v>518.32880658846659</c:v>
                </c:pt>
                <c:pt idx="13">
                  <c:v>573.14980708522091</c:v>
                </c:pt>
                <c:pt idx="14">
                  <c:v>633.45290763165065</c:v>
                </c:pt>
                <c:pt idx="15">
                  <c:v>699.78631823272337</c:v>
                </c:pt>
                <c:pt idx="16">
                  <c:v>772.75306989390333</c:v>
                </c:pt>
                <c:pt idx="17">
                  <c:v>853.01649672120141</c:v>
                </c:pt>
                <c:pt idx="18">
                  <c:v>941.3062662312293</c:v>
                </c:pt>
                <c:pt idx="19">
                  <c:v>1038.42501269226</c:v>
                </c:pt>
                <c:pt idx="20">
                  <c:v>1145.2556337993938</c:v>
                </c:pt>
                <c:pt idx="21">
                  <c:v>1253.1545611175989</c:v>
                </c:pt>
                <c:pt idx="22">
                  <c:v>1362.132477708986</c:v>
                </c:pt>
                <c:pt idx="23">
                  <c:v>1472.200173466287</c:v>
                </c:pt>
                <c:pt idx="24">
                  <c:v>1583.368546181161</c:v>
                </c:pt>
                <c:pt idx="25">
                  <c:v>1695.6486026231837</c:v>
                </c:pt>
              </c:numCache>
            </c:numRef>
          </c:val>
        </c:ser>
        <c:axId val="132087808"/>
        <c:axId val="132089344"/>
      </c:areaChart>
      <c:catAx>
        <c:axId val="1320878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089344"/>
        <c:crosses val="autoZero"/>
        <c:auto val="1"/>
        <c:lblAlgn val="ctr"/>
        <c:lblOffset val="100"/>
        <c:tickLblSkip val="1"/>
        <c:tickMarkSkip val="1"/>
      </c:catAx>
      <c:valAx>
        <c:axId val="13208934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7.3637755457931237E-3"/>
              <c:y val="0.3108984090119475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087808"/>
        <c:crosses val="autoZero"/>
        <c:crossBetween val="midCat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574439213255409"/>
          <c:y val="6.7307902981967982E-2"/>
          <c:w val="8.8365306549517519E-2"/>
          <c:h val="0.1858980177597211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tx>
            <c:strRef>
              <c:f>'Figure 38'!#REF!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ot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'Figure 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'Figure 38'!#REF!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ot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'Figure 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32561536"/>
        <c:axId val="132580096"/>
      </c:lineChart>
      <c:catAx>
        <c:axId val="1325615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580096"/>
        <c:crosses val="autoZero"/>
        <c:auto val="1"/>
        <c:lblAlgn val="ctr"/>
        <c:lblOffset val="100"/>
        <c:tickLblSkip val="1"/>
        <c:tickMarkSkip val="1"/>
      </c:catAx>
      <c:valAx>
        <c:axId val="13258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561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643698435733597"/>
          <c:y val="0.10370407879079424"/>
          <c:w val="0.62233268923935436"/>
          <c:h val="0.60000217014673807"/>
        </c:manualLayout>
      </c:layout>
      <c:lineChart>
        <c:grouping val="standard"/>
        <c:ser>
          <c:idx val="0"/>
          <c:order val="0"/>
          <c:tx>
            <c:strRef>
              <c:f>'Figure 8'!$L$4</c:f>
              <c:strCache>
                <c:ptCount val="1"/>
                <c:pt idx="0">
                  <c:v>$/tonne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'Figure 8'!$Q$3:$AU$3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8'!$Q$4:$AU$4</c:f>
              <c:numCache>
                <c:formatCode>[$$-409]#,##0.0</c:formatCode>
                <c:ptCount val="31"/>
                <c:pt idx="0">
                  <c:v>72.540498396175053</c:v>
                </c:pt>
                <c:pt idx="1">
                  <c:v>73.756419518388142</c:v>
                </c:pt>
                <c:pt idx="2">
                  <c:v>98.748907840441277</c:v>
                </c:pt>
                <c:pt idx="3">
                  <c:v>161.36361218809236</c:v>
                </c:pt>
                <c:pt idx="4">
                  <c:v>75.021177119947893</c:v>
                </c:pt>
                <c:pt idx="5">
                  <c:v>96.94499050865484</c:v>
                </c:pt>
                <c:pt idx="6">
                  <c:v>124.51857367405742</c:v>
                </c:pt>
                <c:pt idx="7">
                  <c:v>93.87</c:v>
                </c:pt>
                <c:pt idx="8">
                  <c:v>96.094867412615898</c:v>
                </c:pt>
                <c:pt idx="9">
                  <c:v>107.18749982853372</c:v>
                </c:pt>
                <c:pt idx="10">
                  <c:v>112.30857038473557</c:v>
                </c:pt>
                <c:pt idx="11">
                  <c:v>111.27910290232893</c:v>
                </c:pt>
                <c:pt idx="12">
                  <c:v>120.90643971457853</c:v>
                </c:pt>
                <c:pt idx="13">
                  <c:v>125.34258913853223</c:v>
                </c:pt>
                <c:pt idx="14">
                  <c:v>128.42828042272896</c:v>
                </c:pt>
                <c:pt idx="15">
                  <c:v>133.07023525564134</c:v>
                </c:pt>
                <c:pt idx="16">
                  <c:v>137.2170118166373</c:v>
                </c:pt>
                <c:pt idx="17">
                  <c:v>138.53422830569187</c:v>
                </c:pt>
                <c:pt idx="18">
                  <c:v>144.57969695280292</c:v>
                </c:pt>
                <c:pt idx="19">
                  <c:v>147.16569913670955</c:v>
                </c:pt>
                <c:pt idx="20">
                  <c:v>149.14463407399398</c:v>
                </c:pt>
                <c:pt idx="21">
                  <c:v>153.93702787578485</c:v>
                </c:pt>
                <c:pt idx="22">
                  <c:v>163.17647614337289</c:v>
                </c:pt>
                <c:pt idx="23">
                  <c:v>161.9394053634619</c:v>
                </c:pt>
                <c:pt idx="24">
                  <c:v>170.65178033905028</c:v>
                </c:pt>
                <c:pt idx="25">
                  <c:v>170.44742893110811</c:v>
                </c:pt>
                <c:pt idx="26">
                  <c:v>174.70798790253093</c:v>
                </c:pt>
                <c:pt idx="27">
                  <c:v>178.86217990788015</c:v>
                </c:pt>
                <c:pt idx="28">
                  <c:v>181.99932066078159</c:v>
                </c:pt>
                <c:pt idx="29">
                  <c:v>186.01130372024554</c:v>
                </c:pt>
                <c:pt idx="30">
                  <c:v>189.08320839648459</c:v>
                </c:pt>
              </c:numCache>
            </c:numRef>
          </c:val>
        </c:ser>
        <c:marker val="1"/>
        <c:axId val="62477824"/>
        <c:axId val="62479360"/>
      </c:lineChart>
      <c:lineChart>
        <c:grouping val="standard"/>
        <c:ser>
          <c:idx val="1"/>
          <c:order val="1"/>
          <c:tx>
            <c:strRef>
              <c:f>'Figure 8'!$L$6</c:f>
              <c:strCache>
                <c:ptCount val="1"/>
                <c:pt idx="0">
                  <c:v>£/MWh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'Figure 8'!$Q$6:$AU$6</c:f>
              <c:numCache>
                <c:formatCode>"£"#,##0.0</c:formatCode>
                <c:ptCount val="31"/>
                <c:pt idx="0">
                  <c:v>5.9096192002965333</c:v>
                </c:pt>
                <c:pt idx="1">
                  <c:v>5.9332379455498678</c:v>
                </c:pt>
                <c:pt idx="2">
                  <c:v>7.3132053024941683</c:v>
                </c:pt>
                <c:pt idx="3">
                  <c:v>12.911431425405079</c:v>
                </c:pt>
                <c:pt idx="4">
                  <c:v>7.1058605560977082</c:v>
                </c:pt>
                <c:pt idx="5">
                  <c:v>9.2964041244008602</c:v>
                </c:pt>
                <c:pt idx="6">
                  <c:v>11.514679954366187</c:v>
                </c:pt>
                <c:pt idx="7">
                  <c:v>8.7823095433737635</c:v>
                </c:pt>
                <c:pt idx="8">
                  <c:v>8.9037406429396242</c:v>
                </c:pt>
                <c:pt idx="9">
                  <c:v>9.847509040325729</c:v>
                </c:pt>
                <c:pt idx="10">
                  <c:v>10.154464079932213</c:v>
                </c:pt>
                <c:pt idx="11">
                  <c:v>9.9559608890959304</c:v>
                </c:pt>
                <c:pt idx="12">
                  <c:v>10.817303102225011</c:v>
                </c:pt>
                <c:pt idx="13">
                  <c:v>11.214198197630603</c:v>
                </c:pt>
                <c:pt idx="14">
                  <c:v>11.490269993143288</c:v>
                </c:pt>
                <c:pt idx="15">
                  <c:v>11.905578164759204</c:v>
                </c:pt>
                <c:pt idx="16">
                  <c:v>12.276583539356192</c:v>
                </c:pt>
                <c:pt idx="17">
                  <c:v>12.394432762664636</c:v>
                </c:pt>
                <c:pt idx="18">
                  <c:v>12.93531103933192</c:v>
                </c:pt>
                <c:pt idx="19">
                  <c:v>13.166676461325741</c:v>
                </c:pt>
                <c:pt idx="20">
                  <c:v>13.34372856117024</c:v>
                </c:pt>
                <c:pt idx="21">
                  <c:v>13.772496263383418</c:v>
                </c:pt>
                <c:pt idx="22">
                  <c:v>14.599134717412568</c:v>
                </c:pt>
                <c:pt idx="23">
                  <c:v>14.488456000738807</c:v>
                </c:pt>
                <c:pt idx="24">
                  <c:v>15.267938062022395</c:v>
                </c:pt>
                <c:pt idx="25">
                  <c:v>15.249655072925245</c:v>
                </c:pt>
                <c:pt idx="26">
                  <c:v>15.630840375276247</c:v>
                </c:pt>
                <c:pt idx="27">
                  <c:v>16.002509197654813</c:v>
                </c:pt>
                <c:pt idx="28">
                  <c:v>16.283184093703259</c:v>
                </c:pt>
                <c:pt idx="29">
                  <c:v>16.64212971229615</c:v>
                </c:pt>
                <c:pt idx="30">
                  <c:v>16.916968042350906</c:v>
                </c:pt>
              </c:numCache>
            </c:numRef>
          </c:val>
        </c:ser>
        <c:marker val="1"/>
        <c:axId val="62489728"/>
        <c:axId val="62491264"/>
      </c:lineChart>
      <c:catAx>
        <c:axId val="624778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479360"/>
        <c:crosses val="autoZero"/>
        <c:auto val="1"/>
        <c:lblAlgn val="ctr"/>
        <c:lblOffset val="100"/>
        <c:tickLblSkip val="2"/>
        <c:tickMarkSkip val="1"/>
      </c:catAx>
      <c:valAx>
        <c:axId val="62479360"/>
        <c:scaling>
          <c:orientation val="minMax"/>
          <c:max val="200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$/tonne</a:t>
                </a:r>
              </a:p>
            </c:rich>
          </c:tx>
          <c:layout>
            <c:manualLayout>
              <c:xMode val="edge"/>
              <c:yMode val="edge"/>
              <c:x val="2.4630581368312178E-2"/>
              <c:y val="0.31851967057172531"/>
            </c:manualLayout>
          </c:layout>
          <c:spPr>
            <a:noFill/>
            <a:ln w="25400">
              <a:noFill/>
            </a:ln>
          </c:spPr>
        </c:title>
        <c:numFmt formatCode="[$$-409]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477824"/>
        <c:crosses val="autoZero"/>
        <c:crossBetween val="between"/>
        <c:majorUnit val="20"/>
      </c:valAx>
      <c:catAx>
        <c:axId val="62489728"/>
        <c:scaling>
          <c:orientation val="minMax"/>
        </c:scaling>
        <c:delete val="1"/>
        <c:axPos val="b"/>
        <c:tickLblPos val="nextTo"/>
        <c:crossAx val="62491264"/>
        <c:crosses val="autoZero"/>
        <c:auto val="1"/>
        <c:lblAlgn val="ctr"/>
        <c:lblOffset val="100"/>
      </c:catAx>
      <c:valAx>
        <c:axId val="62491264"/>
        <c:scaling>
          <c:orientation val="minMax"/>
          <c:max val="60"/>
        </c:scaling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£/MWh</a:t>
                </a:r>
              </a:p>
            </c:rich>
          </c:tx>
          <c:layout>
            <c:manualLayout>
              <c:xMode val="edge"/>
              <c:yMode val="edge"/>
              <c:x val="0.80788306888063921"/>
              <c:y val="0.3000010850733692"/>
            </c:manualLayout>
          </c:layout>
          <c:spPr>
            <a:noFill/>
            <a:ln w="25400">
              <a:noFill/>
            </a:ln>
          </c:spPr>
        </c:title>
        <c:numFmt formatCode="\£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489728"/>
        <c:crosses val="max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714423161726383"/>
          <c:y val="0.329630821870739"/>
          <c:w val="0.13136310063099829"/>
          <c:h val="0.1518524010865202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305518169582764"/>
          <c:y val="8.389275491026589E-2"/>
          <c:w val="0.86810228802153433"/>
          <c:h val="0.65771919849648508"/>
        </c:manualLayout>
      </c:layout>
      <c:lineChart>
        <c:grouping val="standard"/>
        <c:ser>
          <c:idx val="0"/>
          <c:order val="0"/>
          <c:tx>
            <c:strRef>
              <c:f>'Figure 38'!$N$4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38'!$O$3:$W$3</c:f>
              <c:strCache>
                <c:ptCount val="9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</c:strCache>
            </c:strRef>
          </c:cat>
          <c:val>
            <c:numRef>
              <c:f>'Figure 38'!$O$4:$W$4</c:f>
              <c:numCache>
                <c:formatCode>0.00%</c:formatCode>
                <c:ptCount val="9"/>
                <c:pt idx="0">
                  <c:v>7.9443861251205866E-2</c:v>
                </c:pt>
                <c:pt idx="1">
                  <c:v>5.2849135502067213E-2</c:v>
                </c:pt>
                <c:pt idx="2">
                  <c:v>3.4664758482747589E-2</c:v>
                </c:pt>
                <c:pt idx="3">
                  <c:v>2.2406557668804051E-2</c:v>
                </c:pt>
                <c:pt idx="4">
                  <c:v>5.7303920223510968E-2</c:v>
                </c:pt>
                <c:pt idx="5">
                  <c:v>7.7126282574753874E-2</c:v>
                </c:pt>
                <c:pt idx="6">
                  <c:v>6.1788640716657121E-2</c:v>
                </c:pt>
                <c:pt idx="7">
                  <c:v>6.9424000023457971E-2</c:v>
                </c:pt>
                <c:pt idx="8">
                  <c:v>6.4721676296415176E-2</c:v>
                </c:pt>
              </c:numCache>
            </c:numRef>
          </c:val>
        </c:ser>
        <c:ser>
          <c:idx val="1"/>
          <c:order val="1"/>
          <c:tx>
            <c:strRef>
              <c:f>'Figure 38'!$N$5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38'!$O$3:$W$3</c:f>
              <c:strCache>
                <c:ptCount val="9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</c:strCache>
            </c:strRef>
          </c:cat>
          <c:val>
            <c:numRef>
              <c:f>'Figure 38'!$O$5:$W$5</c:f>
              <c:numCache>
                <c:formatCode>0.00%</c:formatCode>
                <c:ptCount val="9"/>
                <c:pt idx="0">
                  <c:v>7.708723036142795E-2</c:v>
                </c:pt>
                <c:pt idx="1">
                  <c:v>6.0288077551586446E-2</c:v>
                </c:pt>
                <c:pt idx="2">
                  <c:v>3.431935111814944E-2</c:v>
                </c:pt>
                <c:pt idx="3">
                  <c:v>1.3895079808861465E-2</c:v>
                </c:pt>
                <c:pt idx="4">
                  <c:v>4.717168671800108E-2</c:v>
                </c:pt>
                <c:pt idx="5">
                  <c:v>6.423891525098202E-2</c:v>
                </c:pt>
                <c:pt idx="6">
                  <c:v>6.6024785217613902E-2</c:v>
                </c:pt>
                <c:pt idx="7">
                  <c:v>6.8311507249786102E-2</c:v>
                </c:pt>
                <c:pt idx="8">
                  <c:v>4.1309854904809658E-2</c:v>
                </c:pt>
              </c:numCache>
            </c:numRef>
          </c:val>
        </c:ser>
        <c:marker val="1"/>
        <c:axId val="132817664"/>
        <c:axId val="132819200"/>
      </c:lineChart>
      <c:catAx>
        <c:axId val="1328176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9200"/>
        <c:crosses val="autoZero"/>
        <c:auto val="1"/>
        <c:lblAlgn val="ctr"/>
        <c:lblOffset val="100"/>
        <c:tickLblSkip val="1"/>
        <c:tickMarkSkip val="1"/>
      </c:catAx>
      <c:valAx>
        <c:axId val="132819200"/>
        <c:scaling>
          <c:orientation val="minMax"/>
          <c:max val="0.12000000000000002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Plant margin</a:t>
                </a:r>
              </a:p>
            </c:rich>
          </c:tx>
          <c:layout>
            <c:manualLayout>
              <c:xMode val="edge"/>
              <c:yMode val="edge"/>
              <c:x val="4.0376850605652756E-2"/>
              <c:y val="0.28523536669490401"/>
            </c:manualLayout>
          </c:layout>
          <c:spPr>
            <a:noFill/>
            <a:ln w="25400">
              <a:noFill/>
            </a:ln>
          </c:spPr>
        </c:title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76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8829071332436171E-2"/>
          <c:y val="0.91275317342369311"/>
          <c:w val="0.87617765814266491"/>
          <c:h val="6.711420392821276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56464121577542"/>
          <c:y val="7.9617834394904496E-2"/>
          <c:w val="0.86530727214507941"/>
          <c:h val="0.6847133757961783"/>
        </c:manualLayout>
      </c:layout>
      <c:lineChart>
        <c:grouping val="standard"/>
        <c:ser>
          <c:idx val="0"/>
          <c:order val="0"/>
          <c:tx>
            <c:strRef>
              <c:f>'Figure 39'!$N$4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39'!$O$3:$W$3</c:f>
              <c:strCache>
                <c:ptCount val="9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</c:strCache>
            </c:strRef>
          </c:cat>
          <c:val>
            <c:numRef>
              <c:f>'Figure 39'!$O$4:$W$4</c:f>
              <c:numCache>
                <c:formatCode>0.00%</c:formatCode>
                <c:ptCount val="9"/>
                <c:pt idx="0">
                  <c:v>9.8533702717576305E-2</c:v>
                </c:pt>
                <c:pt idx="1">
                  <c:v>7.471433019838275E-2</c:v>
                </c:pt>
                <c:pt idx="2">
                  <c:v>5.8039962670440953E-2</c:v>
                </c:pt>
                <c:pt idx="3">
                  <c:v>4.7482219548087574E-2</c:v>
                </c:pt>
                <c:pt idx="4">
                  <c:v>8.3218313621079745E-2</c:v>
                </c:pt>
                <c:pt idx="5">
                  <c:v>0.10640174015853274</c:v>
                </c:pt>
                <c:pt idx="6">
                  <c:v>9.2893649736460762E-2</c:v>
                </c:pt>
                <c:pt idx="7">
                  <c:v>0.10138700119627035</c:v>
                </c:pt>
                <c:pt idx="8">
                  <c:v>9.6131511195348879E-2</c:v>
                </c:pt>
              </c:numCache>
            </c:numRef>
          </c:val>
        </c:ser>
        <c:ser>
          <c:idx val="1"/>
          <c:order val="1"/>
          <c:tx>
            <c:strRef>
              <c:f>'Figure 39'!$N$5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39'!$O$3:$W$3</c:f>
              <c:strCache>
                <c:ptCount val="9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</c:strCache>
            </c:strRef>
          </c:cat>
          <c:val>
            <c:numRef>
              <c:f>'Figure 39'!$O$5:$W$5</c:f>
              <c:numCache>
                <c:formatCode>0.00%</c:formatCode>
                <c:ptCount val="9"/>
                <c:pt idx="0">
                  <c:v>9.6135395079525024E-2</c:v>
                </c:pt>
                <c:pt idx="1">
                  <c:v>8.1789268237506527E-2</c:v>
                </c:pt>
                <c:pt idx="2">
                  <c:v>5.7795896878391539E-2</c:v>
                </c:pt>
                <c:pt idx="3">
                  <c:v>3.8879352977917864E-2</c:v>
                </c:pt>
                <c:pt idx="4">
                  <c:v>7.1557458530237567E-2</c:v>
                </c:pt>
                <c:pt idx="5">
                  <c:v>8.7067801453069985E-2</c:v>
                </c:pt>
                <c:pt idx="6">
                  <c:v>8.6650739787427197E-2</c:v>
                </c:pt>
                <c:pt idx="7">
                  <c:v>8.8851586854546319E-2</c:v>
                </c:pt>
                <c:pt idx="8">
                  <c:v>6.1136975993224249E-2</c:v>
                </c:pt>
              </c:numCache>
            </c:numRef>
          </c:val>
        </c:ser>
        <c:marker val="1"/>
        <c:axId val="132881408"/>
        <c:axId val="132915968"/>
      </c:lineChart>
      <c:catAx>
        <c:axId val="132881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15968"/>
        <c:crosses val="autoZero"/>
        <c:auto val="1"/>
        <c:lblAlgn val="ctr"/>
        <c:lblOffset val="100"/>
        <c:tickLblSkip val="1"/>
        <c:tickMarkSkip val="1"/>
      </c:catAx>
      <c:valAx>
        <c:axId val="132915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Plant margin</a:t>
                </a:r>
              </a:p>
            </c:rich>
          </c:tx>
          <c:layout>
            <c:manualLayout>
              <c:xMode val="edge"/>
              <c:yMode val="edge"/>
              <c:x val="4.21769267869457E-2"/>
              <c:y val="0.2993630573248412"/>
            </c:manualLayout>
          </c:layout>
          <c:spPr>
            <a:noFill/>
            <a:ln w="25400">
              <a:noFill/>
            </a:ln>
          </c:spPr>
        </c:title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81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9387847294652555E-2"/>
          <c:y val="0.91719745222929983"/>
          <c:w val="0.91564747508433664"/>
          <c:h val="6.36942675159235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tx>
            <c:v>Gone Green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ot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Lit>
              <c:formatCode>General</c:formatCode>
              <c:ptCount val="9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</c:numLit>
          </c:cat>
          <c:val>
            <c:numLit>
              <c:formatCode>General</c:formatCode>
              <c:ptCount val="9"/>
              <c:pt idx="0">
                <c:v>7.9443861251205894E-2</c:v>
              </c:pt>
              <c:pt idx="1">
                <c:v>5.2849135502067206E-2</c:v>
              </c:pt>
              <c:pt idx="2">
                <c:v>3.4664758482747596E-2</c:v>
              </c:pt>
              <c:pt idx="3">
                <c:v>2.2406557668804065E-2</c:v>
              </c:pt>
              <c:pt idx="4">
                <c:v>5.7303920223511023E-2</c:v>
              </c:pt>
              <c:pt idx="5">
                <c:v>7.7126282574753874E-2</c:v>
              </c:pt>
              <c:pt idx="6">
                <c:v>6.1788640716657107E-2</c:v>
              </c:pt>
              <c:pt idx="7">
                <c:v>6.9424000023457971E-2</c:v>
              </c:pt>
              <c:pt idx="8">
                <c:v>6.4721676296415218E-2</c:v>
              </c:pt>
            </c:numLit>
          </c:val>
        </c:ser>
        <c:ser>
          <c:idx val="1"/>
          <c:order val="1"/>
          <c:tx>
            <c:v>Slow Progression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ot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9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</c:numLit>
          </c:cat>
          <c:val>
            <c:numLit>
              <c:formatCode>General</c:formatCode>
              <c:ptCount val="9"/>
              <c:pt idx="0">
                <c:v>7.7087230361427991E-2</c:v>
              </c:pt>
              <c:pt idx="1">
                <c:v>6.028807755158648E-2</c:v>
              </c:pt>
              <c:pt idx="2">
                <c:v>3.431935111814944E-2</c:v>
              </c:pt>
              <c:pt idx="3">
                <c:v>1.3895079808861474E-2</c:v>
              </c:pt>
              <c:pt idx="4">
                <c:v>4.7171686718001093E-2</c:v>
              </c:pt>
              <c:pt idx="5">
                <c:v>6.423891525098202E-2</c:v>
              </c:pt>
              <c:pt idx="6">
                <c:v>6.6024785217613902E-2</c:v>
              </c:pt>
              <c:pt idx="7">
                <c:v>6.8311507249786144E-2</c:v>
              </c:pt>
              <c:pt idx="8">
                <c:v>4.1309854904809672E-2</c:v>
              </c:pt>
            </c:numLit>
          </c:val>
        </c:ser>
        <c:marker val="1"/>
        <c:axId val="132940544"/>
        <c:axId val="132942464"/>
      </c:lineChart>
      <c:catAx>
        <c:axId val="132940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42464"/>
        <c:crosses val="autoZero"/>
        <c:auto val="1"/>
        <c:lblAlgn val="ctr"/>
        <c:lblOffset val="100"/>
        <c:tickLblSkip val="1"/>
        <c:tickMarkSkip val="1"/>
      </c:catAx>
      <c:valAx>
        <c:axId val="132942464"/>
        <c:scaling>
          <c:orientation val="minMax"/>
          <c:max val="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405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legend>
      <c:legendPos val="b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2170510411429193E-2"/>
          <c:y val="3.7676637985550869E-2"/>
          <c:w val="0.60059493880995751"/>
          <c:h val="0.71114654197727201"/>
        </c:manualLayout>
      </c:layout>
      <c:barChart>
        <c:barDir val="col"/>
        <c:grouping val="stacked"/>
        <c:ser>
          <c:idx val="0"/>
          <c:order val="0"/>
          <c:tx>
            <c:strRef>
              <c:f>'Figure 42'!$R$5</c:f>
              <c:strCache>
                <c:ptCount val="1"/>
                <c:pt idx="0">
                  <c:v>Generation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42'!$S$5:$AD$5</c:f>
              <c:numCache>
                <c:formatCode>0.00</c:formatCode>
                <c:ptCount val="12"/>
                <c:pt idx="0">
                  <c:v>29.952240000000049</c:v>
                </c:pt>
                <c:pt idx="1">
                  <c:v>102.54275</c:v>
                </c:pt>
                <c:pt idx="2">
                  <c:v>50.713229999999967</c:v>
                </c:pt>
                <c:pt idx="3">
                  <c:v>66.231359999999754</c:v>
                </c:pt>
                <c:pt idx="4">
                  <c:v>6.2242199999999972</c:v>
                </c:pt>
                <c:pt idx="5">
                  <c:v>-8.3181599999999989</c:v>
                </c:pt>
                <c:pt idx="6">
                  <c:v>0.15002000000000004</c:v>
                </c:pt>
                <c:pt idx="7">
                  <c:v>-0.82466000000000006</c:v>
                </c:pt>
                <c:pt idx="8">
                  <c:v>2.9220199999999954</c:v>
                </c:pt>
                <c:pt idx="9">
                  <c:v>7.6233799999999983</c:v>
                </c:pt>
                <c:pt idx="10">
                  <c:v>53.585109999999993</c:v>
                </c:pt>
                <c:pt idx="11">
                  <c:v>8.7839999999999668E-2</c:v>
                </c:pt>
              </c:numCache>
            </c:numRef>
          </c:val>
        </c:ser>
        <c:ser>
          <c:idx val="1"/>
          <c:order val="1"/>
          <c:tx>
            <c:strRef>
              <c:f>'Figure 42'!$R$6</c:f>
              <c:strCache>
                <c:ptCount val="1"/>
                <c:pt idx="0">
                  <c:v>Output lost due to providing Reserve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42'!$S$6:$AD$6</c:f>
              <c:numCache>
                <c:formatCode>0.00</c:formatCode>
                <c:ptCount val="12"/>
                <c:pt idx="0">
                  <c:v>0</c:v>
                </c:pt>
                <c:pt idx="1">
                  <c:v>2.4796299999999998</c:v>
                </c:pt>
                <c:pt idx="2">
                  <c:v>5.4160100000000027</c:v>
                </c:pt>
                <c:pt idx="3">
                  <c:v>0</c:v>
                </c:pt>
                <c:pt idx="4">
                  <c:v>0.76198000000000055</c:v>
                </c:pt>
                <c:pt idx="5">
                  <c:v>5.3699999999999998E-3</c:v>
                </c:pt>
                <c:pt idx="6">
                  <c:v>11.942540000000003</c:v>
                </c:pt>
                <c:pt idx="7">
                  <c:v>0</c:v>
                </c:pt>
                <c:pt idx="8">
                  <c:v>4.4364199999999956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42'!$R$7</c:f>
              <c:strCache>
                <c:ptCount val="1"/>
                <c:pt idx="0">
                  <c:v>Output lost due to providing Frequency Response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42'!$S$7:$AD$7</c:f>
              <c:numCache>
                <c:formatCode>0.00</c:formatCode>
                <c:ptCount val="12"/>
                <c:pt idx="0">
                  <c:v>1.15E-3</c:v>
                </c:pt>
                <c:pt idx="1">
                  <c:v>6.2987399999999996</c:v>
                </c:pt>
                <c:pt idx="2">
                  <c:v>7.8030799999999978</c:v>
                </c:pt>
                <c:pt idx="3">
                  <c:v>0</c:v>
                </c:pt>
                <c:pt idx="4">
                  <c:v>6.6999799999999965</c:v>
                </c:pt>
                <c:pt idx="5">
                  <c:v>8.3127899999999997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0.26206000000000002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 42'!$R$8</c:f>
              <c:strCache>
                <c:ptCount val="1"/>
                <c:pt idx="0">
                  <c:v>Constrained off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42'!$S$8:$AD$8</c:f>
              <c:numCache>
                <c:formatCode>0.00</c:formatCode>
                <c:ptCount val="12"/>
                <c:pt idx="0">
                  <c:v>4.2498680000000157E-2</c:v>
                </c:pt>
                <c:pt idx="1">
                  <c:v>1.4840975000001084E-2</c:v>
                </c:pt>
                <c:pt idx="2">
                  <c:v>8.7312000000006832E-4</c:v>
                </c:pt>
                <c:pt idx="3">
                  <c:v>2.8108799999996905E-2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5.2700000000000047E-3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'Figure 42'!$R$9</c:f>
              <c:strCache>
                <c:ptCount val="1"/>
                <c:pt idx="0">
                  <c:v>Not required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42'!$S$9:$AD$9</c:f>
              <c:numCache>
                <c:formatCode>0.00</c:formatCode>
                <c:ptCount val="12"/>
                <c:pt idx="0">
                  <c:v>0</c:v>
                </c:pt>
                <c:pt idx="1">
                  <c:v>5.1286794250000005</c:v>
                </c:pt>
                <c:pt idx="2">
                  <c:v>169.39479343999992</c:v>
                </c:pt>
                <c:pt idx="3">
                  <c:v>0</c:v>
                </c:pt>
                <c:pt idx="4">
                  <c:v>9.935050080000007</c:v>
                </c:pt>
                <c:pt idx="5">
                  <c:v>-15.303070080000005</c:v>
                </c:pt>
                <c:pt idx="6">
                  <c:v>42.368240000000007</c:v>
                </c:pt>
                <c:pt idx="7">
                  <c:v>-53.636140000000005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'Figure 42'!$R$10</c:f>
              <c:strCache>
                <c:ptCount val="1"/>
                <c:pt idx="0">
                  <c:v>Not available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42'!$S$10:$AD$10</c:f>
              <c:numCache>
                <c:formatCode>0.00</c:formatCode>
                <c:ptCount val="12"/>
                <c:pt idx="0">
                  <c:v>5.2933921199999503</c:v>
                </c:pt>
                <c:pt idx="1">
                  <c:v>20.552583600000006</c:v>
                </c:pt>
                <c:pt idx="2">
                  <c:v>34.865101440000103</c:v>
                </c:pt>
                <c:pt idx="3">
                  <c:v>12.62085120000026</c:v>
                </c:pt>
                <c:pt idx="4">
                  <c:v>0.48206592000000048</c:v>
                </c:pt>
                <c:pt idx="5">
                  <c:v>-0.48206592000000048</c:v>
                </c:pt>
                <c:pt idx="6">
                  <c:v>0</c:v>
                </c:pt>
                <c:pt idx="7">
                  <c:v>0</c:v>
                </c:pt>
                <c:pt idx="8">
                  <c:v>2.5031811200000114</c:v>
                </c:pt>
                <c:pt idx="9">
                  <c:v>53.34745852304026</c:v>
                </c:pt>
                <c:pt idx="10">
                  <c:v>124.5391808</c:v>
                </c:pt>
                <c:pt idx="11">
                  <c:v>8.7840000000000334E-2</c:v>
                </c:pt>
              </c:numCache>
            </c:numRef>
          </c:val>
        </c:ser>
        <c:overlap val="100"/>
        <c:axId val="132039040"/>
        <c:axId val="132040576"/>
      </c:barChart>
      <c:catAx>
        <c:axId val="1320390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040576"/>
        <c:crosses val="autoZero"/>
        <c:auto val="1"/>
        <c:lblAlgn val="ctr"/>
        <c:lblOffset val="100"/>
        <c:tickLblSkip val="1"/>
        <c:tickMarkSkip val="1"/>
      </c:catAx>
      <c:valAx>
        <c:axId val="132040576"/>
        <c:scaling>
          <c:orientation val="minMax"/>
          <c:max val="3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Utilisation TWh</a:t>
                </a:r>
              </a:p>
            </c:rich>
          </c:tx>
          <c:layout>
            <c:manualLayout>
              <c:xMode val="edge"/>
              <c:yMode val="edge"/>
              <c:x val="1.5857292113794257E-2"/>
              <c:y val="0.2982733840522777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039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6733754962063"/>
          <c:y val="0.18995304984381894"/>
          <c:w val="0.28840450031963355"/>
          <c:h val="0.4065937182607362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984700492210878"/>
          <c:y val="0.14402173913043487"/>
          <c:w val="0.59195513042372061"/>
          <c:h val="0.79076086956521741"/>
        </c:manualLayout>
      </c:layout>
      <c:barChart>
        <c:barDir val="col"/>
        <c:grouping val="stacked"/>
        <c:ser>
          <c:idx val="0"/>
          <c:order val="0"/>
          <c:tx>
            <c:strRef>
              <c:f>'Figure 44'!$K$3</c:f>
              <c:strCache>
                <c:ptCount val="1"/>
                <c:pt idx="0">
                  <c:v>Behaviour change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44'!$L$2:$AJ$2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44'!$L$3:$AJ$3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44'!$K$4</c:f>
              <c:strCache>
                <c:ptCount val="1"/>
                <c:pt idx="0">
                  <c:v>Energy efficiency reductions existing houses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44'!$L$2:$AJ$2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44'!$L$4:$AJ$4</c:f>
              <c:numCache>
                <c:formatCode>#,##0</c:formatCode>
                <c:ptCount val="25"/>
                <c:pt idx="0">
                  <c:v>0</c:v>
                </c:pt>
                <c:pt idx="1">
                  <c:v>-4788.2963646704502</c:v>
                </c:pt>
                <c:pt idx="2">
                  <c:v>-9876.8937096018999</c:v>
                </c:pt>
                <c:pt idx="3">
                  <c:v>-15213.128723510315</c:v>
                </c:pt>
                <c:pt idx="4">
                  <c:v>-23000.413155818282</c:v>
                </c:pt>
                <c:pt idx="5">
                  <c:v>-28607.8353616963</c:v>
                </c:pt>
                <c:pt idx="6">
                  <c:v>-33619.593509212624</c:v>
                </c:pt>
                <c:pt idx="7">
                  <c:v>-38555.84159115504</c:v>
                </c:pt>
                <c:pt idx="8">
                  <c:v>-43273.605256683746</c:v>
                </c:pt>
                <c:pt idx="9">
                  <c:v>-48365.6963555607</c:v>
                </c:pt>
                <c:pt idx="10">
                  <c:v>-53365.624421097418</c:v>
                </c:pt>
                <c:pt idx="11">
                  <c:v>-57785.565114509009</c:v>
                </c:pt>
                <c:pt idx="12">
                  <c:v>-61183.979169298698</c:v>
                </c:pt>
                <c:pt idx="13">
                  <c:v>-64347.392216176842</c:v>
                </c:pt>
                <c:pt idx="14">
                  <c:v>-67144.511926605148</c:v>
                </c:pt>
                <c:pt idx="15">
                  <c:v>-69782.167995899901</c:v>
                </c:pt>
                <c:pt idx="16">
                  <c:v>-71994.23892734808</c:v>
                </c:pt>
                <c:pt idx="17">
                  <c:v>-73973.659304161178</c:v>
                </c:pt>
                <c:pt idx="18">
                  <c:v>-75370.282389865053</c:v>
                </c:pt>
                <c:pt idx="19">
                  <c:v>-76766.905475568929</c:v>
                </c:pt>
                <c:pt idx="20">
                  <c:v>-78163.528561272804</c:v>
                </c:pt>
                <c:pt idx="21">
                  <c:v>-79560.151646976679</c:v>
                </c:pt>
                <c:pt idx="22">
                  <c:v>-80956.774732680555</c:v>
                </c:pt>
                <c:pt idx="23">
                  <c:v>-82353.39781838443</c:v>
                </c:pt>
                <c:pt idx="24">
                  <c:v>-83750.020904088306</c:v>
                </c:pt>
              </c:numCache>
            </c:numRef>
          </c:val>
        </c:ser>
        <c:ser>
          <c:idx val="2"/>
          <c:order val="2"/>
          <c:tx>
            <c:strRef>
              <c:f>'Figure 44'!$K$5</c:f>
              <c:strCache>
                <c:ptCount val="1"/>
                <c:pt idx="0">
                  <c:v>Gas demand reduction from heat pumps in existing houses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'Figure 44'!$L$2:$AJ$2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44'!$L$5:$AJ$5</c:f>
              <c:numCache>
                <c:formatCode>#,##0</c:formatCode>
                <c:ptCount val="25"/>
                <c:pt idx="0">
                  <c:v>0</c:v>
                </c:pt>
                <c:pt idx="1">
                  <c:v>-88.022401271560113</c:v>
                </c:pt>
                <c:pt idx="2">
                  <c:v>-228.15365613339696</c:v>
                </c:pt>
                <c:pt idx="3">
                  <c:v>-454.61652088590108</c:v>
                </c:pt>
                <c:pt idx="4">
                  <c:v>-705.88615699525087</c:v>
                </c:pt>
                <c:pt idx="5">
                  <c:v>-998.96610035711046</c:v>
                </c:pt>
                <c:pt idx="6">
                  <c:v>-1326.779944246199</c:v>
                </c:pt>
                <c:pt idx="7">
                  <c:v>-1700.4868115895079</c:v>
                </c:pt>
                <c:pt idx="8">
                  <c:v>-2133.3624684325846</c:v>
                </c:pt>
                <c:pt idx="9">
                  <c:v>-2564.5346826280897</c:v>
                </c:pt>
                <c:pt idx="10">
                  <c:v>-3051.1945594683839</c:v>
                </c:pt>
                <c:pt idx="11">
                  <c:v>-3732.9543949036279</c:v>
                </c:pt>
                <c:pt idx="12">
                  <c:v>-4505.2764315184068</c:v>
                </c:pt>
                <c:pt idx="13">
                  <c:v>-5584.7275643733165</c:v>
                </c:pt>
                <c:pt idx="14">
                  <c:v>-6881.461195836815</c:v>
                </c:pt>
                <c:pt idx="15">
                  <c:v>-8133.4263795515071</c:v>
                </c:pt>
                <c:pt idx="16">
                  <c:v>-10461.950073516309</c:v>
                </c:pt>
                <c:pt idx="17">
                  <c:v>-14249.492850505945</c:v>
                </c:pt>
                <c:pt idx="18">
                  <c:v>-18050.779819407941</c:v>
                </c:pt>
                <c:pt idx="19">
                  <c:v>-23663.436001048765</c:v>
                </c:pt>
                <c:pt idx="20">
                  <c:v>-29806.386615768373</c:v>
                </c:pt>
                <c:pt idx="21">
                  <c:v>-37605.530821217668</c:v>
                </c:pt>
                <c:pt idx="22">
                  <c:v>-46465.096566290689</c:v>
                </c:pt>
                <c:pt idx="23">
                  <c:v>-56491.126004949816</c:v>
                </c:pt>
                <c:pt idx="24">
                  <c:v>-66517.155443608935</c:v>
                </c:pt>
              </c:numCache>
            </c:numRef>
          </c:val>
        </c:ser>
        <c:ser>
          <c:idx val="3"/>
          <c:order val="3"/>
          <c:tx>
            <c:strRef>
              <c:f>'Figure 44'!$K$6</c:f>
              <c:strCache>
                <c:ptCount val="1"/>
                <c:pt idx="0">
                  <c:v>Extra demand from new houses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 44'!$L$2:$AJ$2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44'!$L$6:$AJ$6</c:f>
              <c:numCache>
                <c:formatCode>#,##0</c:formatCode>
                <c:ptCount val="25"/>
                <c:pt idx="0">
                  <c:v>0</c:v>
                </c:pt>
                <c:pt idx="1">
                  <c:v>1047.4360997384415</c:v>
                </c:pt>
                <c:pt idx="2">
                  <c:v>1985.9207982332077</c:v>
                </c:pt>
                <c:pt idx="3">
                  <c:v>2917.1288439397949</c:v>
                </c:pt>
                <c:pt idx="4">
                  <c:v>3788.6057649453155</c:v>
                </c:pt>
                <c:pt idx="5">
                  <c:v>4623.2653972905773</c:v>
                </c:pt>
                <c:pt idx="6">
                  <c:v>5385.1391188312527</c:v>
                </c:pt>
                <c:pt idx="7">
                  <c:v>6076.9256700121014</c:v>
                </c:pt>
                <c:pt idx="8">
                  <c:v>6698.5564260571055</c:v>
                </c:pt>
                <c:pt idx="9">
                  <c:v>7260.706521416897</c:v>
                </c:pt>
                <c:pt idx="10">
                  <c:v>7777.1622928786619</c:v>
                </c:pt>
                <c:pt idx="11">
                  <c:v>8260.2034396316012</c:v>
                </c:pt>
                <c:pt idx="12">
                  <c:v>8708.5456396817317</c:v>
                </c:pt>
                <c:pt idx="13">
                  <c:v>9119.3612719353405</c:v>
                </c:pt>
                <c:pt idx="14">
                  <c:v>9482.7151154657568</c:v>
                </c:pt>
                <c:pt idx="15">
                  <c:v>9793.8938582897881</c:v>
                </c:pt>
                <c:pt idx="16">
                  <c:v>10047.787965203132</c:v>
                </c:pt>
                <c:pt idx="17">
                  <c:v>10239.0393794379</c:v>
                </c:pt>
                <c:pt idx="18">
                  <c:v>10368.61020580022</c:v>
                </c:pt>
                <c:pt idx="19">
                  <c:v>10510.246743392323</c:v>
                </c:pt>
                <c:pt idx="20">
                  <c:v>10650.925430996171</c:v>
                </c:pt>
                <c:pt idx="21">
                  <c:v>10790.646268611757</c:v>
                </c:pt>
                <c:pt idx="22">
                  <c:v>10929.409256239089</c:v>
                </c:pt>
                <c:pt idx="23">
                  <c:v>11067.214393878165</c:v>
                </c:pt>
                <c:pt idx="24">
                  <c:v>11204.061681528981</c:v>
                </c:pt>
              </c:numCache>
            </c:numRef>
          </c:val>
        </c:ser>
        <c:gapWidth val="10"/>
        <c:overlap val="100"/>
        <c:axId val="133461120"/>
        <c:axId val="133462656"/>
      </c:barChart>
      <c:catAx>
        <c:axId val="133461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62656"/>
        <c:crosses val="autoZero"/>
        <c:auto val="1"/>
        <c:lblAlgn val="ctr"/>
        <c:lblOffset val="20"/>
        <c:tickLblSkip val="2"/>
        <c:tickMarkSkip val="1"/>
      </c:catAx>
      <c:valAx>
        <c:axId val="133462656"/>
        <c:scaling>
          <c:orientation val="minMax"/>
          <c:max val="50000"/>
          <c:min val="-150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Gas Demand (TWh)</a:t>
                </a:r>
              </a:p>
            </c:rich>
          </c:tx>
          <c:layout>
            <c:manualLayout>
              <c:xMode val="edge"/>
              <c:yMode val="edge"/>
              <c:x val="2.4904261150512509E-2"/>
              <c:y val="0.3016304347826088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61120"/>
        <c:crosses val="autoZero"/>
        <c:crossBetween val="between"/>
        <c:majorUnit val="5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329640972298849"/>
          <c:y val="0.23913043478260879"/>
          <c:w val="0.24329547431654536"/>
          <c:h val="0.5652173913043475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096774193548396"/>
          <c:y val="0.157608695652174"/>
          <c:w val="0.65322580645161354"/>
          <c:h val="0.77717391304347905"/>
        </c:manualLayout>
      </c:layout>
      <c:barChart>
        <c:barDir val="col"/>
        <c:grouping val="stacked"/>
        <c:ser>
          <c:idx val="0"/>
          <c:order val="0"/>
          <c:tx>
            <c:strRef>
              <c:f>'Figure 45'!$L$3</c:f>
              <c:strCache>
                <c:ptCount val="1"/>
                <c:pt idx="0">
                  <c:v>Behaviour change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45'!$M$2:$AK$2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45'!$M$3:$AK$3</c:f>
              <c:numCache>
                <c:formatCode>#,##0</c:formatCode>
                <c:ptCount val="25"/>
                <c:pt idx="0">
                  <c:v>0</c:v>
                </c:pt>
                <c:pt idx="1">
                  <c:v>-34.005863373109605</c:v>
                </c:pt>
                <c:pt idx="2">
                  <c:v>-1487.0936431430164</c:v>
                </c:pt>
                <c:pt idx="3">
                  <c:v>-2027.6108846092247</c:v>
                </c:pt>
                <c:pt idx="4">
                  <c:v>-1332.7752553469618</c:v>
                </c:pt>
                <c:pt idx="5">
                  <c:v>145.95365008665249</c:v>
                </c:pt>
                <c:pt idx="6">
                  <c:v>1518.8206660737633</c:v>
                </c:pt>
                <c:pt idx="7">
                  <c:v>3000.3441186029813</c:v>
                </c:pt>
                <c:pt idx="8">
                  <c:v>4596.1932444901322</c:v>
                </c:pt>
                <c:pt idx="9">
                  <c:v>6353.8131047064089</c:v>
                </c:pt>
                <c:pt idx="10">
                  <c:v>8644.2830477367388</c:v>
                </c:pt>
                <c:pt idx="11">
                  <c:v>11642.011877091543</c:v>
                </c:pt>
                <c:pt idx="12">
                  <c:v>14808.564183329465</c:v>
                </c:pt>
                <c:pt idx="13">
                  <c:v>16263.981135369278</c:v>
                </c:pt>
                <c:pt idx="14">
                  <c:v>16263.981135369278</c:v>
                </c:pt>
                <c:pt idx="15">
                  <c:v>16263.981135369278</c:v>
                </c:pt>
                <c:pt idx="16">
                  <c:v>16263.981135369278</c:v>
                </c:pt>
                <c:pt idx="17">
                  <c:v>16263.981135369278</c:v>
                </c:pt>
                <c:pt idx="18">
                  <c:v>16263.981135369278</c:v>
                </c:pt>
                <c:pt idx="19">
                  <c:v>16263.981135369278</c:v>
                </c:pt>
                <c:pt idx="20">
                  <c:v>16263.981135369278</c:v>
                </c:pt>
                <c:pt idx="21">
                  <c:v>16263.981135369278</c:v>
                </c:pt>
                <c:pt idx="22">
                  <c:v>16263.981135369278</c:v>
                </c:pt>
                <c:pt idx="23">
                  <c:v>16263.981135369278</c:v>
                </c:pt>
                <c:pt idx="24">
                  <c:v>16263.981135369278</c:v>
                </c:pt>
              </c:numCache>
            </c:numRef>
          </c:val>
        </c:ser>
        <c:ser>
          <c:idx val="1"/>
          <c:order val="1"/>
          <c:tx>
            <c:strRef>
              <c:f>'Figure 45'!$L$4</c:f>
              <c:strCache>
                <c:ptCount val="1"/>
                <c:pt idx="0">
                  <c:v>Energy efficiency reductions existing houses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45'!$M$2:$AK$2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45'!$M$4:$AK$4</c:f>
              <c:numCache>
                <c:formatCode>#,##0</c:formatCode>
                <c:ptCount val="25"/>
                <c:pt idx="0">
                  <c:v>0</c:v>
                </c:pt>
                <c:pt idx="1">
                  <c:v>-4144.2731503545183</c:v>
                </c:pt>
                <c:pt idx="2">
                  <c:v>-8240.598642069961</c:v>
                </c:pt>
                <c:pt idx="3">
                  <c:v>-12198.619712971484</c:v>
                </c:pt>
                <c:pt idx="4">
                  <c:v>-18546.489276867746</c:v>
                </c:pt>
                <c:pt idx="5">
                  <c:v>-22510.147471752571</c:v>
                </c:pt>
                <c:pt idx="6">
                  <c:v>-26227.696555784834</c:v>
                </c:pt>
                <c:pt idx="7">
                  <c:v>-29133.967425990541</c:v>
                </c:pt>
                <c:pt idx="8">
                  <c:v>-31613.761332522579</c:v>
                </c:pt>
                <c:pt idx="9">
                  <c:v>-34607.50923958372</c:v>
                </c:pt>
                <c:pt idx="10">
                  <c:v>-36987.170719944472</c:v>
                </c:pt>
                <c:pt idx="11">
                  <c:v>-38704.658821185549</c:v>
                </c:pt>
                <c:pt idx="12">
                  <c:v>-40371.181747315903</c:v>
                </c:pt>
                <c:pt idx="13">
                  <c:v>-41915.596980916256</c:v>
                </c:pt>
                <c:pt idx="14">
                  <c:v>-43167.401984213437</c:v>
                </c:pt>
                <c:pt idx="15">
                  <c:v>-44326.85047348871</c:v>
                </c:pt>
                <c:pt idx="16">
                  <c:v>-45418.09058356702</c:v>
                </c:pt>
                <c:pt idx="17">
                  <c:v>-46434.337637481251</c:v>
                </c:pt>
                <c:pt idx="18">
                  <c:v>-47433.03172727042</c:v>
                </c:pt>
                <c:pt idx="19">
                  <c:v>-48431.725817059589</c:v>
                </c:pt>
                <c:pt idx="20">
                  <c:v>-49430.419906848758</c:v>
                </c:pt>
                <c:pt idx="21">
                  <c:v>-50429.113996637927</c:v>
                </c:pt>
                <c:pt idx="22">
                  <c:v>-51427.808086427096</c:v>
                </c:pt>
                <c:pt idx="23">
                  <c:v>-52426.502176216265</c:v>
                </c:pt>
                <c:pt idx="24">
                  <c:v>-53425.196266005434</c:v>
                </c:pt>
              </c:numCache>
            </c:numRef>
          </c:val>
        </c:ser>
        <c:ser>
          <c:idx val="2"/>
          <c:order val="2"/>
          <c:tx>
            <c:strRef>
              <c:f>'Figure 45'!$L$5</c:f>
              <c:strCache>
                <c:ptCount val="1"/>
                <c:pt idx="0">
                  <c:v>Gas demand reduction from heat pumps in existing houses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'Figure 45'!$M$2:$AK$2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45'!$M$5:$AK$5</c:f>
              <c:numCache>
                <c:formatCode>#,##0</c:formatCode>
                <c:ptCount val="25"/>
                <c:pt idx="0">
                  <c:v>0</c:v>
                </c:pt>
                <c:pt idx="1">
                  <c:v>-54.388977692794811</c:v>
                </c:pt>
                <c:pt idx="2">
                  <c:v>-101.53375733312697</c:v>
                </c:pt>
                <c:pt idx="3">
                  <c:v>-141.31090191383933</c:v>
                </c:pt>
                <c:pt idx="4">
                  <c:v>-172.37383083650855</c:v>
                </c:pt>
                <c:pt idx="5">
                  <c:v>-198.6898510591198</c:v>
                </c:pt>
                <c:pt idx="6">
                  <c:v>-216.79683001915382</c:v>
                </c:pt>
                <c:pt idx="7">
                  <c:v>-226.46075094145712</c:v>
                </c:pt>
                <c:pt idx="8">
                  <c:v>-227.2970679501056</c:v>
                </c:pt>
                <c:pt idx="9">
                  <c:v>-217.88578459980474</c:v>
                </c:pt>
                <c:pt idx="10">
                  <c:v>-214.39203935142805</c:v>
                </c:pt>
                <c:pt idx="11">
                  <c:v>-211.37646145153792</c:v>
                </c:pt>
                <c:pt idx="12">
                  <c:v>-208.37805544662697</c:v>
                </c:pt>
                <c:pt idx="13">
                  <c:v>-205.45972331650671</c:v>
                </c:pt>
                <c:pt idx="14">
                  <c:v>-205.45972331650671</c:v>
                </c:pt>
                <c:pt idx="15">
                  <c:v>-205.45972331650671</c:v>
                </c:pt>
                <c:pt idx="16">
                  <c:v>-205.45972331650671</c:v>
                </c:pt>
                <c:pt idx="17">
                  <c:v>-205.45972331650671</c:v>
                </c:pt>
                <c:pt idx="18">
                  <c:v>-205.45972331650671</c:v>
                </c:pt>
                <c:pt idx="19">
                  <c:v>-205.45972331650671</c:v>
                </c:pt>
                <c:pt idx="20">
                  <c:v>-205.45972331650671</c:v>
                </c:pt>
                <c:pt idx="21">
                  <c:v>-205.45972331650671</c:v>
                </c:pt>
                <c:pt idx="22">
                  <c:v>-205.45972331650671</c:v>
                </c:pt>
                <c:pt idx="23">
                  <c:v>-205.45972331650671</c:v>
                </c:pt>
                <c:pt idx="24">
                  <c:v>-205.45972331650671</c:v>
                </c:pt>
              </c:numCache>
            </c:numRef>
          </c:val>
        </c:ser>
        <c:ser>
          <c:idx val="3"/>
          <c:order val="3"/>
          <c:tx>
            <c:strRef>
              <c:f>'Figure 45'!$L$6</c:f>
              <c:strCache>
                <c:ptCount val="1"/>
                <c:pt idx="0">
                  <c:v>Extra demand from new houses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 45'!$M$2:$AK$2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45'!$M$6:$AK$6</c:f>
              <c:numCache>
                <c:formatCode>#,##0</c:formatCode>
                <c:ptCount val="25"/>
                <c:pt idx="0">
                  <c:v>0</c:v>
                </c:pt>
                <c:pt idx="1">
                  <c:v>1035.5303183204878</c:v>
                </c:pt>
                <c:pt idx="2">
                  <c:v>2016.0153120947748</c:v>
                </c:pt>
                <c:pt idx="3">
                  <c:v>3004.3774408540989</c:v>
                </c:pt>
                <c:pt idx="4">
                  <c:v>3962.4543013171251</c:v>
                </c:pt>
                <c:pt idx="5">
                  <c:v>4914.7252558617583</c:v>
                </c:pt>
                <c:pt idx="6">
                  <c:v>5855.7216624512967</c:v>
                </c:pt>
                <c:pt idx="7">
                  <c:v>6792.4899891285613</c:v>
                </c:pt>
                <c:pt idx="8">
                  <c:v>7728.1694349826248</c:v>
                </c:pt>
                <c:pt idx="9">
                  <c:v>8669.5952788476679</c:v>
                </c:pt>
                <c:pt idx="10">
                  <c:v>9644.002328976474</c:v>
                </c:pt>
                <c:pt idx="11">
                  <c:v>10655.37620643552</c:v>
                </c:pt>
                <c:pt idx="12">
                  <c:v>11702.451135654699</c:v>
                </c:pt>
                <c:pt idx="13">
                  <c:v>12782.042059108018</c:v>
                </c:pt>
                <c:pt idx="14">
                  <c:v>13883.717518780642</c:v>
                </c:pt>
                <c:pt idx="15">
                  <c:v>15002.025076255313</c:v>
                </c:pt>
                <c:pt idx="16">
                  <c:v>16131.026114031116</c:v>
                </c:pt>
                <c:pt idx="17">
                  <c:v>17264.483626619978</c:v>
                </c:pt>
                <c:pt idx="18">
                  <c:v>18402.45494246182</c:v>
                </c:pt>
                <c:pt idx="19">
                  <c:v>19544.901832999196</c:v>
                </c:pt>
                <c:pt idx="20">
                  <c:v>20678.80772483379</c:v>
                </c:pt>
                <c:pt idx="21">
                  <c:v>21804.179668468041</c:v>
                </c:pt>
                <c:pt idx="22">
                  <c:v>22921.024777539213</c:v>
                </c:pt>
                <c:pt idx="23">
                  <c:v>24029.350229274478</c:v>
                </c:pt>
                <c:pt idx="24">
                  <c:v>25291.715073410698</c:v>
                </c:pt>
              </c:numCache>
            </c:numRef>
          </c:val>
        </c:ser>
        <c:gapWidth val="10"/>
        <c:overlap val="100"/>
        <c:axId val="133580288"/>
        <c:axId val="133581824"/>
      </c:barChart>
      <c:catAx>
        <c:axId val="1335802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581824"/>
        <c:crosses val="autoZero"/>
        <c:auto val="1"/>
        <c:lblAlgn val="ctr"/>
        <c:lblOffset val="20"/>
        <c:tickLblSkip val="2"/>
        <c:tickMarkSkip val="1"/>
      </c:catAx>
      <c:valAx>
        <c:axId val="133581824"/>
        <c:scaling>
          <c:orientation val="minMax"/>
          <c:max val="50000"/>
          <c:min val="-150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Gas Demand (TWh)</a:t>
                </a:r>
              </a:p>
            </c:rich>
          </c:tx>
          <c:layout>
            <c:manualLayout>
              <c:xMode val="edge"/>
              <c:yMode val="edge"/>
              <c:x val="2.419354838709678E-2"/>
              <c:y val="0.3097826086956524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580288"/>
        <c:crosses val="autoZero"/>
        <c:crossBetween val="between"/>
        <c:majorUnit val="5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8709677419351"/>
          <c:y val="0.24728260869565216"/>
          <c:w val="0.20483870967741941"/>
          <c:h val="0.5652173913043475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623946037099496"/>
          <c:y val="9.4594802652560844E-2"/>
          <c:w val="0.64080944350758939"/>
          <c:h val="0.68693844783407232"/>
        </c:manualLayout>
      </c:layout>
      <c:lineChart>
        <c:grouping val="standard"/>
        <c:ser>
          <c:idx val="0"/>
          <c:order val="0"/>
          <c:tx>
            <c:strRef>
              <c:f>'Figure 46'!$L$4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46'!$M$3:$AW$3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'Figure 46'!$M$4:$AW$4</c:f>
              <c:numCache>
                <c:formatCode>#,##0</c:formatCode>
                <c:ptCount val="37"/>
                <c:pt idx="12">
                  <c:v>336718.06470879889</c:v>
                </c:pt>
                <c:pt idx="13">
                  <c:v>332889.18204259541</c:v>
                </c:pt>
                <c:pt idx="14">
                  <c:v>328598.93814129679</c:v>
                </c:pt>
                <c:pt idx="15">
                  <c:v>323967.44830834249</c:v>
                </c:pt>
                <c:pt idx="16">
                  <c:v>316800.37116093072</c:v>
                </c:pt>
                <c:pt idx="17">
                  <c:v>311734.52864403615</c:v>
                </c:pt>
                <c:pt idx="18">
                  <c:v>307156.83037417138</c:v>
                </c:pt>
                <c:pt idx="19">
                  <c:v>302538.66197606648</c:v>
                </c:pt>
                <c:pt idx="20">
                  <c:v>298009.65340973967</c:v>
                </c:pt>
                <c:pt idx="21">
                  <c:v>293048.54019202705</c:v>
                </c:pt>
                <c:pt idx="22">
                  <c:v>288078.4080211118</c:v>
                </c:pt>
                <c:pt idx="23">
                  <c:v>283459.74863901793</c:v>
                </c:pt>
                <c:pt idx="24">
                  <c:v>279737.35474766348</c:v>
                </c:pt>
                <c:pt idx="25">
                  <c:v>275905.30620018404</c:v>
                </c:pt>
                <c:pt idx="26">
                  <c:v>272174.80670182273</c:v>
                </c:pt>
                <c:pt idx="27">
                  <c:v>268596.36419163732</c:v>
                </c:pt>
                <c:pt idx="28">
                  <c:v>264309.66367313772</c:v>
                </c:pt>
                <c:pt idx="29">
                  <c:v>258733.95193356965</c:v>
                </c:pt>
                <c:pt idx="30">
                  <c:v>253665.61270532623</c:v>
                </c:pt>
                <c:pt idx="31">
                  <c:v>246797.96997557356</c:v>
                </c:pt>
                <c:pt idx="32">
                  <c:v>239399.07496275392</c:v>
                </c:pt>
                <c:pt idx="33">
                  <c:v>230343.02850921635</c:v>
                </c:pt>
                <c:pt idx="34">
                  <c:v>220225.60266606676</c:v>
                </c:pt>
                <c:pt idx="35">
                  <c:v>208940.75527934285</c:v>
                </c:pt>
                <c:pt idx="36">
                  <c:v>197654.95004263063</c:v>
                </c:pt>
              </c:numCache>
            </c:numRef>
          </c:val>
        </c:ser>
        <c:ser>
          <c:idx val="2"/>
          <c:order val="1"/>
          <c:tx>
            <c:strRef>
              <c:f>'Figure 46'!$L$5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46'!$M$3:$AW$3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'Figure 46'!$M$5:$AW$5</c:f>
              <c:numCache>
                <c:formatCode>#,##0</c:formatCode>
                <c:ptCount val="37"/>
                <c:pt idx="12">
                  <c:v>336718.06470879889</c:v>
                </c:pt>
                <c:pt idx="13">
                  <c:v>333520.92703569907</c:v>
                </c:pt>
                <c:pt idx="14">
                  <c:v>328904.85397834762</c:v>
                </c:pt>
                <c:pt idx="15">
                  <c:v>325354.90065015841</c:v>
                </c:pt>
                <c:pt idx="16">
                  <c:v>320628.88064706489</c:v>
                </c:pt>
                <c:pt idx="17">
                  <c:v>319069.90629193559</c:v>
                </c:pt>
                <c:pt idx="18">
                  <c:v>317648.11365151993</c:v>
                </c:pt>
                <c:pt idx="19">
                  <c:v>317150.47063959844</c:v>
                </c:pt>
                <c:pt idx="20">
                  <c:v>317201.36898779904</c:v>
                </c:pt>
                <c:pt idx="21">
                  <c:v>316916.07806816947</c:v>
                </c:pt>
                <c:pt idx="22">
                  <c:v>317804.78732621623</c:v>
                </c:pt>
                <c:pt idx="23">
                  <c:v>320099.417509689</c:v>
                </c:pt>
                <c:pt idx="24">
                  <c:v>322649.52022502065</c:v>
                </c:pt>
                <c:pt idx="25">
                  <c:v>323643.03119904344</c:v>
                </c:pt>
                <c:pt idx="26">
                  <c:v>323492.90165541891</c:v>
                </c:pt>
                <c:pt idx="27">
                  <c:v>323451.76072361838</c:v>
                </c:pt>
                <c:pt idx="28">
                  <c:v>323489.52165131574</c:v>
                </c:pt>
                <c:pt idx="29">
                  <c:v>323606.73210999038</c:v>
                </c:pt>
                <c:pt idx="30">
                  <c:v>323746.00933604309</c:v>
                </c:pt>
                <c:pt idx="31">
                  <c:v>323889.76213679125</c:v>
                </c:pt>
                <c:pt idx="32">
                  <c:v>324024.97393883677</c:v>
                </c:pt>
                <c:pt idx="33">
                  <c:v>324151.65179268189</c:v>
                </c:pt>
                <c:pt idx="34">
                  <c:v>324269.80281196389</c:v>
                </c:pt>
                <c:pt idx="35">
                  <c:v>324379.43417391001</c:v>
                </c:pt>
                <c:pt idx="36">
                  <c:v>324643.10492825694</c:v>
                </c:pt>
              </c:numCache>
            </c:numRef>
          </c:val>
        </c:ser>
        <c:ser>
          <c:idx val="1"/>
          <c:order val="2"/>
          <c:tx>
            <c:strRef>
              <c:f>'Figure 46'!$L$6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46'!$M$3:$AW$3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'Figure 46'!$M$6:$AW$6</c:f>
              <c:numCache>
                <c:formatCode>#,##0</c:formatCode>
                <c:ptCount val="37"/>
                <c:pt idx="0">
                  <c:v>382756.17302767001</c:v>
                </c:pt>
                <c:pt idx="1">
                  <c:v>388759.77243829001</c:v>
                </c:pt>
                <c:pt idx="2">
                  <c:v>394382.96672502201</c:v>
                </c:pt>
                <c:pt idx="3">
                  <c:v>398646.29294108599</c:v>
                </c:pt>
                <c:pt idx="4">
                  <c:v>402966.37805484101</c:v>
                </c:pt>
                <c:pt idx="5">
                  <c:v>398998.02814722143</c:v>
                </c:pt>
                <c:pt idx="6">
                  <c:v>387299.00372701103</c:v>
                </c:pt>
                <c:pt idx="7">
                  <c:v>374916.96121710539</c:v>
                </c:pt>
                <c:pt idx="8">
                  <c:v>371727.45647392556</c:v>
                </c:pt>
                <c:pt idx="9">
                  <c:v>345788.9019550833</c:v>
                </c:pt>
                <c:pt idx="10">
                  <c:v>353166.08684627782</c:v>
                </c:pt>
                <c:pt idx="11">
                  <c:v>337777.7082838245</c:v>
                </c:pt>
                <c:pt idx="12">
                  <c:v>336718.06470879889</c:v>
                </c:pt>
              </c:numCache>
            </c:numRef>
          </c:val>
        </c:ser>
        <c:marker val="1"/>
        <c:axId val="133694592"/>
        <c:axId val="133696128"/>
      </c:lineChart>
      <c:catAx>
        <c:axId val="1336945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696128"/>
        <c:crosses val="autoZero"/>
        <c:auto val="1"/>
        <c:lblAlgn val="ctr"/>
        <c:lblOffset val="100"/>
        <c:tickLblSkip val="3"/>
        <c:tickMarkSkip val="1"/>
      </c:catAx>
      <c:valAx>
        <c:axId val="13369612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0236087689713356E-2"/>
              <c:y val="0.27252312192761563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694592"/>
        <c:crosses val="autoZero"/>
        <c:crossBetween val="midCat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46205733558183"/>
          <c:y val="0.37387469619821662"/>
          <c:w val="0.20404721753794286"/>
          <c:h val="0.1306309179487742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845548852815133"/>
          <c:y val="3.8860103626943011E-2"/>
          <c:w val="0.64552948032501356"/>
          <c:h val="0.66580310880829052"/>
        </c:manualLayout>
      </c:layout>
      <c:lineChart>
        <c:grouping val="standard"/>
        <c:ser>
          <c:idx val="0"/>
          <c:order val="0"/>
          <c:tx>
            <c:strRef>
              <c:f>'Figure 47'!$L$4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47'!$M$3:$AV$3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47'!$M$4:$AV$4</c:f>
              <c:numCache>
                <c:formatCode>General</c:formatCode>
                <c:ptCount val="36"/>
                <c:pt idx="0">
                  <c:v>1064.3530924709667</c:v>
                </c:pt>
                <c:pt idx="1">
                  <c:v>1062.5753605555287</c:v>
                </c:pt>
                <c:pt idx="2">
                  <c:v>1102.8255566675407</c:v>
                </c:pt>
                <c:pt idx="3">
                  <c:v>1128.5631672858083</c:v>
                </c:pt>
                <c:pt idx="4">
                  <c:v>1082.0903125982002</c:v>
                </c:pt>
                <c:pt idx="5">
                  <c:v>1040.746437594901</c:v>
                </c:pt>
                <c:pt idx="6">
                  <c:v>1027.2632368389461</c:v>
                </c:pt>
                <c:pt idx="7">
                  <c:v>1059.7009761727327</c:v>
                </c:pt>
                <c:pt idx="8">
                  <c:v>1062.6581205552768</c:v>
                </c:pt>
                <c:pt idx="9">
                  <c:v>1019.8058173465067</c:v>
                </c:pt>
                <c:pt idx="10">
                  <c:v>1099.0218329506433</c:v>
                </c:pt>
                <c:pt idx="11">
                  <c:v>1015.4004307101559</c:v>
                </c:pt>
                <c:pt idx="12">
                  <c:v>866.4246596595317</c:v>
                </c:pt>
                <c:pt idx="13">
                  <c:v>844.26890850768564</c:v>
                </c:pt>
                <c:pt idx="14">
                  <c:v>867.3272787216921</c:v>
                </c:pt>
                <c:pt idx="15">
                  <c:v>866.2244582701685</c:v>
                </c:pt>
                <c:pt idx="16">
                  <c:v>837.64335537025227</c:v>
                </c:pt>
                <c:pt idx="17">
                  <c:v>817.70723547895875</c:v>
                </c:pt>
                <c:pt idx="18">
                  <c:v>818.25469377548347</c:v>
                </c:pt>
                <c:pt idx="19">
                  <c:v>805.79186586415267</c:v>
                </c:pt>
                <c:pt idx="20">
                  <c:v>794.87250613298954</c:v>
                </c:pt>
                <c:pt idx="21">
                  <c:v>770.49146974272765</c:v>
                </c:pt>
                <c:pt idx="22">
                  <c:v>753.79034486737658</c:v>
                </c:pt>
                <c:pt idx="23">
                  <c:v>740.88595790824206</c:v>
                </c:pt>
                <c:pt idx="24">
                  <c:v>739.08528452148175</c:v>
                </c:pt>
                <c:pt idx="25">
                  <c:v>716.13229341689248</c:v>
                </c:pt>
                <c:pt idx="26">
                  <c:v>699.06740727469196</c:v>
                </c:pt>
                <c:pt idx="27">
                  <c:v>689.7735915381661</c:v>
                </c:pt>
                <c:pt idx="28">
                  <c:v>675.88425888971119</c:v>
                </c:pt>
                <c:pt idx="29">
                  <c:v>666.08413193422132</c:v>
                </c:pt>
                <c:pt idx="30">
                  <c:v>646.53777512234421</c:v>
                </c:pt>
                <c:pt idx="31">
                  <c:v>635.2668172632234</c:v>
                </c:pt>
                <c:pt idx="32">
                  <c:v>629.3325369229774</c:v>
                </c:pt>
                <c:pt idx="33">
                  <c:v>615.125928562284</c:v>
                </c:pt>
                <c:pt idx="34">
                  <c:v>602.97332807723922</c:v>
                </c:pt>
                <c:pt idx="35">
                  <c:v>599.67992512563069</c:v>
                </c:pt>
              </c:numCache>
            </c:numRef>
          </c:val>
        </c:ser>
        <c:ser>
          <c:idx val="1"/>
          <c:order val="1"/>
          <c:tx>
            <c:strRef>
              <c:f>'Figure 47'!$L$5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47'!$M$3:$AV$3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47'!$M$5:$AV$5</c:f>
              <c:numCache>
                <c:formatCode>General</c:formatCode>
                <c:ptCount val="36"/>
                <c:pt idx="0">
                  <c:v>1064.3530924709667</c:v>
                </c:pt>
                <c:pt idx="1">
                  <c:v>1062.5753605555287</c:v>
                </c:pt>
                <c:pt idx="2">
                  <c:v>1102.8255566675407</c:v>
                </c:pt>
                <c:pt idx="3">
                  <c:v>1128.5631672858083</c:v>
                </c:pt>
                <c:pt idx="4">
                  <c:v>1082.0903125982002</c:v>
                </c:pt>
                <c:pt idx="5">
                  <c:v>1040.746437594901</c:v>
                </c:pt>
                <c:pt idx="6">
                  <c:v>1027.2632368389461</c:v>
                </c:pt>
                <c:pt idx="7">
                  <c:v>1059.7009761727327</c:v>
                </c:pt>
                <c:pt idx="8">
                  <c:v>1062.6581205552768</c:v>
                </c:pt>
                <c:pt idx="9">
                  <c:v>1019.8058173465067</c:v>
                </c:pt>
                <c:pt idx="10">
                  <c:v>1099.0218329506433</c:v>
                </c:pt>
                <c:pt idx="11">
                  <c:v>1015.4004307101559</c:v>
                </c:pt>
                <c:pt idx="12">
                  <c:v>866.4246596595317</c:v>
                </c:pt>
                <c:pt idx="13">
                  <c:v>850.05218292113761</c:v>
                </c:pt>
                <c:pt idx="14">
                  <c:v>887.1589760259551</c:v>
                </c:pt>
                <c:pt idx="15">
                  <c:v>895.05392793843976</c:v>
                </c:pt>
                <c:pt idx="16">
                  <c:v>882.05933673181653</c:v>
                </c:pt>
                <c:pt idx="17">
                  <c:v>862.64275639813604</c:v>
                </c:pt>
                <c:pt idx="18">
                  <c:v>847.2806167134047</c:v>
                </c:pt>
                <c:pt idx="19">
                  <c:v>841.6942881225923</c:v>
                </c:pt>
                <c:pt idx="20">
                  <c:v>875.05699870871683</c:v>
                </c:pt>
                <c:pt idx="21">
                  <c:v>890.30640852537181</c:v>
                </c:pt>
                <c:pt idx="22">
                  <c:v>896.348600543516</c:v>
                </c:pt>
                <c:pt idx="23">
                  <c:v>902.56812468791259</c:v>
                </c:pt>
                <c:pt idx="24">
                  <c:v>902.99953043956873</c:v>
                </c:pt>
                <c:pt idx="25">
                  <c:v>891.44919894579698</c:v>
                </c:pt>
                <c:pt idx="26">
                  <c:v>880.36013222376869</c:v>
                </c:pt>
                <c:pt idx="27">
                  <c:v>874.88333293601318</c:v>
                </c:pt>
                <c:pt idx="28">
                  <c:v>864.71827419605177</c:v>
                </c:pt>
                <c:pt idx="29">
                  <c:v>849.43454173600026</c:v>
                </c:pt>
                <c:pt idx="30">
                  <c:v>838.04472651057108</c:v>
                </c:pt>
                <c:pt idx="31">
                  <c:v>822.35539144973529</c:v>
                </c:pt>
                <c:pt idx="32">
                  <c:v>820.17989545154171</c:v>
                </c:pt>
                <c:pt idx="33">
                  <c:v>798.92287740559618</c:v>
                </c:pt>
                <c:pt idx="34">
                  <c:v>783.97241821310251</c:v>
                </c:pt>
                <c:pt idx="35">
                  <c:v>778.19767285229955</c:v>
                </c:pt>
              </c:numCache>
            </c:numRef>
          </c:val>
        </c:ser>
        <c:ser>
          <c:idx val="2"/>
          <c:order val="2"/>
          <c:tx>
            <c:strRef>
              <c:f>'Figure 47'!$L$6</c:f>
              <c:strCache>
                <c:ptCount val="1"/>
                <c:pt idx="0">
                  <c:v>History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'Figure 47'!$M$6:$Y$6</c:f>
              <c:numCache>
                <c:formatCode>General</c:formatCode>
                <c:ptCount val="13"/>
                <c:pt idx="0">
                  <c:v>1064.3530924709667</c:v>
                </c:pt>
                <c:pt idx="1">
                  <c:v>1062.5753605555287</c:v>
                </c:pt>
                <c:pt idx="2">
                  <c:v>1102.8255566675407</c:v>
                </c:pt>
                <c:pt idx="3">
                  <c:v>1128.5631672858083</c:v>
                </c:pt>
                <c:pt idx="4">
                  <c:v>1082.0903125982002</c:v>
                </c:pt>
                <c:pt idx="5">
                  <c:v>1040.746437594901</c:v>
                </c:pt>
                <c:pt idx="6">
                  <c:v>1027.2632368389461</c:v>
                </c:pt>
                <c:pt idx="7">
                  <c:v>1059.7009761727327</c:v>
                </c:pt>
                <c:pt idx="8">
                  <c:v>1062.6581205552768</c:v>
                </c:pt>
                <c:pt idx="9">
                  <c:v>1019.8058173465067</c:v>
                </c:pt>
                <c:pt idx="10">
                  <c:v>1099.0218329506433</c:v>
                </c:pt>
                <c:pt idx="11">
                  <c:v>1015.4004307101559</c:v>
                </c:pt>
                <c:pt idx="12">
                  <c:v>866.4246596595317</c:v>
                </c:pt>
              </c:numCache>
            </c:numRef>
          </c:val>
        </c:ser>
        <c:marker val="1"/>
        <c:axId val="132666112"/>
        <c:axId val="132667648"/>
      </c:lineChart>
      <c:catAx>
        <c:axId val="132666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648"/>
        <c:crosses val="autoZero"/>
        <c:auto val="1"/>
        <c:lblAlgn val="ctr"/>
        <c:lblOffset val="100"/>
        <c:tickLblSkip val="2"/>
        <c:tickMarkSkip val="1"/>
      </c:catAx>
      <c:valAx>
        <c:axId val="13266764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3.2520376842569955E-2"/>
              <c:y val="0.20207253886010371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87117611657865"/>
          <c:y val="0.29792746113989682"/>
          <c:w val="0.19674827989754826"/>
          <c:h val="0.1502590673575129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areaChart>
        <c:grouping val="stacked"/>
        <c:ser>
          <c:idx val="0"/>
          <c:order val="0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33804032"/>
        <c:axId val="133805568"/>
      </c:areaChart>
      <c:catAx>
        <c:axId val="1338040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805568"/>
        <c:crosses val="autoZero"/>
        <c:auto val="1"/>
        <c:lblAlgn val="ctr"/>
        <c:lblOffset val="100"/>
        <c:tickLblSkip val="1"/>
        <c:tickMarkSkip val="1"/>
      </c:catAx>
      <c:valAx>
        <c:axId val="133805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8040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389391238066266"/>
          <c:y val="0.1362322696792054"/>
          <c:w val="0.73628382214793808"/>
          <c:h val="0.7246397323361996"/>
        </c:manualLayout>
      </c:layout>
      <c:areaChart>
        <c:grouping val="stacked"/>
        <c:ser>
          <c:idx val="0"/>
          <c:order val="0"/>
          <c:tx>
            <c:strRef>
              <c:f>'Figure 48'!$K$4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48'!$L$3:$AU$3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48'!$L$4:$AU$4</c:f>
              <c:numCache>
                <c:formatCode>General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332.88918204259539</c:v>
                </c:pt>
                <c:pt idx="14">
                  <c:v>328.5989381412968</c:v>
                </c:pt>
                <c:pt idx="15">
                  <c:v>323.96744830834251</c:v>
                </c:pt>
                <c:pt idx="16">
                  <c:v>316.80037116093069</c:v>
                </c:pt>
                <c:pt idx="17">
                  <c:v>311.73452864403617</c:v>
                </c:pt>
                <c:pt idx="18">
                  <c:v>307.15683037417136</c:v>
                </c:pt>
                <c:pt idx="19">
                  <c:v>302.53866197606646</c:v>
                </c:pt>
                <c:pt idx="20">
                  <c:v>298.00965340973966</c:v>
                </c:pt>
                <c:pt idx="21">
                  <c:v>293.04854019202708</c:v>
                </c:pt>
                <c:pt idx="22">
                  <c:v>288.07840802111178</c:v>
                </c:pt>
                <c:pt idx="23">
                  <c:v>283.4597486390179</c:v>
                </c:pt>
                <c:pt idx="24">
                  <c:v>279.73735474766346</c:v>
                </c:pt>
                <c:pt idx="25">
                  <c:v>275.90530620018404</c:v>
                </c:pt>
                <c:pt idx="26">
                  <c:v>272.17480670182272</c:v>
                </c:pt>
                <c:pt idx="27">
                  <c:v>268.59636419163729</c:v>
                </c:pt>
                <c:pt idx="28">
                  <c:v>264.30966367313772</c:v>
                </c:pt>
                <c:pt idx="29">
                  <c:v>258.73395193356964</c:v>
                </c:pt>
                <c:pt idx="30">
                  <c:v>253.66561270532623</c:v>
                </c:pt>
                <c:pt idx="31">
                  <c:v>246.79796997557355</c:v>
                </c:pt>
                <c:pt idx="32">
                  <c:v>239.39907496275393</c:v>
                </c:pt>
                <c:pt idx="33">
                  <c:v>230.34302850921637</c:v>
                </c:pt>
                <c:pt idx="34">
                  <c:v>220.22560266606675</c:v>
                </c:pt>
                <c:pt idx="35">
                  <c:v>208.94075527934285</c:v>
                </c:pt>
              </c:numCache>
            </c:numRef>
          </c:val>
        </c:ser>
        <c:ser>
          <c:idx val="1"/>
          <c:order val="1"/>
          <c:tx>
            <c:strRef>
              <c:f>'Figure 48'!$K$5</c:f>
              <c:strCache>
                <c:ptCount val="1"/>
                <c:pt idx="0">
                  <c:v>I&amp;C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48'!$L$3:$AU$3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48'!$L$5:$AU$5</c:f>
              <c:numCache>
                <c:formatCode>#,##0</c:formatCode>
                <c:ptCount val="36"/>
                <c:pt idx="0">
                  <c:v>343.67542862929668</c:v>
                </c:pt>
                <c:pt idx="1">
                  <c:v>330.24192538923865</c:v>
                </c:pt>
                <c:pt idx="2">
                  <c:v>337.81247768551879</c:v>
                </c:pt>
                <c:pt idx="3">
                  <c:v>330.74014627772243</c:v>
                </c:pt>
                <c:pt idx="4">
                  <c:v>327.24669599035929</c:v>
                </c:pt>
                <c:pt idx="5">
                  <c:v>313.65589118667953</c:v>
                </c:pt>
                <c:pt idx="6">
                  <c:v>295.98533472593499</c:v>
                </c:pt>
                <c:pt idx="7">
                  <c:v>293.77152043862725</c:v>
                </c:pt>
                <c:pt idx="8">
                  <c:v>284.94525309835132</c:v>
                </c:pt>
                <c:pt idx="9">
                  <c:v>262.32029198142345</c:v>
                </c:pt>
                <c:pt idx="10">
                  <c:v>265.07574610436558</c:v>
                </c:pt>
                <c:pt idx="11">
                  <c:v>257.05041939633134</c:v>
                </c:pt>
                <c:pt idx="12">
                  <c:v>248.00350322873427</c:v>
                </c:pt>
                <c:pt idx="13">
                  <c:v>250.33653735471634</c:v>
                </c:pt>
                <c:pt idx="14">
                  <c:v>253.30359077212864</c:v>
                </c:pt>
                <c:pt idx="15">
                  <c:v>249.48680340479095</c:v>
                </c:pt>
                <c:pt idx="16">
                  <c:v>245.98362611520582</c:v>
                </c:pt>
                <c:pt idx="17">
                  <c:v>243.43673108736985</c:v>
                </c:pt>
                <c:pt idx="18">
                  <c:v>240.05736751875421</c:v>
                </c:pt>
                <c:pt idx="19">
                  <c:v>236.28492022991711</c:v>
                </c:pt>
                <c:pt idx="20">
                  <c:v>233.22002410088834</c:v>
                </c:pt>
                <c:pt idx="21">
                  <c:v>228.83965752669232</c:v>
                </c:pt>
                <c:pt idx="22">
                  <c:v>224.35079687046988</c:v>
                </c:pt>
                <c:pt idx="23">
                  <c:v>219.6212466363736</c:v>
                </c:pt>
                <c:pt idx="24">
                  <c:v>213.48542306833292</c:v>
                </c:pt>
                <c:pt idx="25">
                  <c:v>207.78406649754334</c:v>
                </c:pt>
                <c:pt idx="26">
                  <c:v>203.10619747957674</c:v>
                </c:pt>
                <c:pt idx="27">
                  <c:v>198.98384961506358</c:v>
                </c:pt>
                <c:pt idx="28">
                  <c:v>194.49674825153119</c:v>
                </c:pt>
                <c:pt idx="29">
                  <c:v>191.04207188409146</c:v>
                </c:pt>
                <c:pt idx="30">
                  <c:v>188.67513503859769</c:v>
                </c:pt>
                <c:pt idx="31">
                  <c:v>185.50882309192255</c:v>
                </c:pt>
                <c:pt idx="32">
                  <c:v>182.68044924637164</c:v>
                </c:pt>
                <c:pt idx="33">
                  <c:v>177.76766319346063</c:v>
                </c:pt>
                <c:pt idx="34">
                  <c:v>172.88414048635107</c:v>
                </c:pt>
                <c:pt idx="35">
                  <c:v>169.76933555915144</c:v>
                </c:pt>
              </c:numCache>
            </c:numRef>
          </c:val>
        </c:ser>
        <c:ser>
          <c:idx val="2"/>
          <c:order val="2"/>
          <c:tx>
            <c:strRef>
              <c:f>'Figure 48'!$K$6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48'!$L$3:$AU$3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48'!$L$6:$AU$6</c:f>
              <c:numCache>
                <c:formatCode>#,##0</c:formatCode>
                <c:ptCount val="36"/>
                <c:pt idx="0">
                  <c:v>196.49727611799997</c:v>
                </c:pt>
                <c:pt idx="1">
                  <c:v>212.00824535700002</c:v>
                </c:pt>
                <c:pt idx="2">
                  <c:v>228.400561321</c:v>
                </c:pt>
                <c:pt idx="3">
                  <c:v>224.50037182700007</c:v>
                </c:pt>
                <c:pt idx="4">
                  <c:v>244.87069141700002</c:v>
                </c:pt>
                <c:pt idx="5">
                  <c:v>233.66572347299996</c:v>
                </c:pt>
                <c:pt idx="6">
                  <c:v>217.72283246399996</c:v>
                </c:pt>
                <c:pt idx="7">
                  <c:v>269.66844838099996</c:v>
                </c:pt>
                <c:pt idx="8">
                  <c:v>286.82360462700001</c:v>
                </c:pt>
                <c:pt idx="9">
                  <c:v>283.66655320899991</c:v>
                </c:pt>
                <c:pt idx="10">
                  <c:v>309.49299999999999</c:v>
                </c:pt>
                <c:pt idx="11">
                  <c:v>243.14030303000001</c:v>
                </c:pt>
                <c:pt idx="12">
                  <c:v>167.55271247599859</c:v>
                </c:pt>
                <c:pt idx="13">
                  <c:v>155.62502759500063</c:v>
                </c:pt>
                <c:pt idx="14">
                  <c:v>172.32184300493421</c:v>
                </c:pt>
                <c:pt idx="15">
                  <c:v>172.20224222495301</c:v>
                </c:pt>
                <c:pt idx="16">
                  <c:v>150.94849734625598</c:v>
                </c:pt>
                <c:pt idx="17">
                  <c:v>151.44267966727284</c:v>
                </c:pt>
                <c:pt idx="18">
                  <c:v>163.36129246158563</c:v>
                </c:pt>
                <c:pt idx="19">
                  <c:v>156.9668831081953</c:v>
                </c:pt>
                <c:pt idx="20">
                  <c:v>155.21607420848122</c:v>
                </c:pt>
                <c:pt idx="21">
                  <c:v>142.8222264336396</c:v>
                </c:pt>
                <c:pt idx="22">
                  <c:v>133.42161528487446</c:v>
                </c:pt>
                <c:pt idx="23">
                  <c:v>128.00246223579649</c:v>
                </c:pt>
                <c:pt idx="24">
                  <c:v>135.62029843307232</c:v>
                </c:pt>
                <c:pt idx="25">
                  <c:v>120.00471097293941</c:v>
                </c:pt>
                <c:pt idx="26">
                  <c:v>110.64754527850771</c:v>
                </c:pt>
                <c:pt idx="27">
                  <c:v>110.64669821874493</c:v>
                </c:pt>
                <c:pt idx="28">
                  <c:v>107.63156771956739</c:v>
                </c:pt>
                <c:pt idx="29">
                  <c:v>108.58769799062173</c:v>
                </c:pt>
                <c:pt idx="30">
                  <c:v>95.650349216966845</c:v>
                </c:pt>
                <c:pt idx="31">
                  <c:v>93.318155586473466</c:v>
                </c:pt>
                <c:pt idx="32">
                  <c:v>95.057907540504999</c:v>
                </c:pt>
                <c:pt idx="33">
                  <c:v>90.028064882442365</c:v>
                </c:pt>
                <c:pt idx="34">
                  <c:v>88.958115079136803</c:v>
                </c:pt>
                <c:pt idx="35">
                  <c:v>96.251235062698228</c:v>
                </c:pt>
              </c:numCache>
            </c:numRef>
          </c:val>
        </c:ser>
        <c:ser>
          <c:idx val="3"/>
          <c:order val="3"/>
          <c:tx>
            <c:strRef>
              <c:f>'Figure 48'!$K$7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48'!$L$3:$AU$3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48'!$L$7:$AU$7</c:f>
              <c:numCache>
                <c:formatCode>General</c:formatCode>
                <c:ptCount val="36"/>
                <c:pt idx="0">
                  <c:v>141.42421469599998</c:v>
                </c:pt>
                <c:pt idx="1">
                  <c:v>131.56541737100005</c:v>
                </c:pt>
                <c:pt idx="2">
                  <c:v>142.22955093599995</c:v>
                </c:pt>
                <c:pt idx="3">
                  <c:v>174.67635623999976</c:v>
                </c:pt>
                <c:pt idx="4">
                  <c:v>107.00654713600001</c:v>
                </c:pt>
                <c:pt idx="5">
                  <c:v>94.426794788000024</c:v>
                </c:pt>
                <c:pt idx="6">
                  <c:v>126.256065922</c:v>
                </c:pt>
                <c:pt idx="7">
                  <c:v>121.344046136</c:v>
                </c:pt>
                <c:pt idx="8">
                  <c:v>119.16180635599993</c:v>
                </c:pt>
                <c:pt idx="9">
                  <c:v>128.03007020100011</c:v>
                </c:pt>
                <c:pt idx="10">
                  <c:v>171.28700000000001</c:v>
                </c:pt>
                <c:pt idx="11">
                  <c:v>177.43199999999999</c:v>
                </c:pt>
                <c:pt idx="12">
                  <c:v>114.15037924600006</c:v>
                </c:pt>
                <c:pt idx="13" formatCode="#,##0">
                  <c:v>105.41816151537324</c:v>
                </c:pt>
                <c:pt idx="14" formatCode="#,##0">
                  <c:v>113.1029068033325</c:v>
                </c:pt>
                <c:pt idx="15" formatCode="#,##0">
                  <c:v>120.56796433208208</c:v>
                </c:pt>
                <c:pt idx="16" formatCode="#,##0">
                  <c:v>123.9108607478598</c:v>
                </c:pt>
                <c:pt idx="17" formatCode="#,##0">
                  <c:v>111.09329608027987</c:v>
                </c:pt>
                <c:pt idx="18" formatCode="#,##0">
                  <c:v>107.67920342097224</c:v>
                </c:pt>
                <c:pt idx="19" formatCode="#,##0">
                  <c:v>110.00140054997377</c:v>
                </c:pt>
                <c:pt idx="20" formatCode="#,##0">
                  <c:v>108.42675441388026</c:v>
                </c:pt>
                <c:pt idx="21" formatCode="#,##0">
                  <c:v>105.78104559036862</c:v>
                </c:pt>
                <c:pt idx="22" formatCode="#,##0">
                  <c:v>107.93952469092039</c:v>
                </c:pt>
                <c:pt idx="23" formatCode="#,##0">
                  <c:v>109.80250039705402</c:v>
                </c:pt>
                <c:pt idx="24" formatCode="#,##0">
                  <c:v>110.24220827241308</c:v>
                </c:pt>
                <c:pt idx="25" formatCode="#,##0">
                  <c:v>112.43820974622562</c:v>
                </c:pt>
                <c:pt idx="26" formatCode="#,##0">
                  <c:v>113.13885781478486</c:v>
                </c:pt>
                <c:pt idx="27" formatCode="#,##0">
                  <c:v>111.54667951272032</c:v>
                </c:pt>
                <c:pt idx="28" formatCode="#,##0">
                  <c:v>109.44627924547495</c:v>
                </c:pt>
                <c:pt idx="29" formatCode="#,##0">
                  <c:v>107.72041012593839</c:v>
                </c:pt>
                <c:pt idx="30" formatCode="#,##0">
                  <c:v>108.54667816145357</c:v>
                </c:pt>
                <c:pt idx="31" formatCode="#,##0">
                  <c:v>109.64186860925382</c:v>
                </c:pt>
                <c:pt idx="32" formatCode="#,##0">
                  <c:v>112.19510517334692</c:v>
                </c:pt>
                <c:pt idx="33" formatCode="#,##0">
                  <c:v>116.98717197716466</c:v>
                </c:pt>
                <c:pt idx="34" formatCode="#,##0">
                  <c:v>120.90546984568464</c:v>
                </c:pt>
                <c:pt idx="35" formatCode="#,##0">
                  <c:v>124.71859922443819</c:v>
                </c:pt>
              </c:numCache>
            </c:numRef>
          </c:val>
        </c:ser>
        <c:axId val="132742144"/>
        <c:axId val="132756224"/>
      </c:areaChart>
      <c:catAx>
        <c:axId val="1327421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756224"/>
        <c:crosses val="autoZero"/>
        <c:auto val="1"/>
        <c:lblAlgn val="ctr"/>
        <c:lblOffset val="100"/>
        <c:tickLblSkip val="2"/>
        <c:tickMarkSkip val="1"/>
      </c:catAx>
      <c:valAx>
        <c:axId val="132756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6548695510141999E-2"/>
              <c:y val="0.318841482227927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7421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787686486869565"/>
          <c:y val="0.41739248582565097"/>
          <c:w val="0.10973460810858701"/>
          <c:h val="0.2231890375595492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2540202770331002"/>
          <c:y val="0.16961160006418408"/>
          <c:w val="0.71221920862264543"/>
          <c:h val="0.54417055020592386"/>
        </c:manualLayout>
      </c:layout>
      <c:lineChart>
        <c:grouping val="standard"/>
        <c:ser>
          <c:idx val="0"/>
          <c:order val="0"/>
          <c:tx>
            <c:strRef>
              <c:f>'Figure 9'!$J$4</c:f>
              <c:strCache>
                <c:ptCount val="1"/>
                <c:pt idx="0">
                  <c:v>£/MWh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9'!$O$3:$AS$3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9'!$O$4:$AS$4</c:f>
              <c:numCache>
                <c:formatCode>"£"#,##0.0</c:formatCode>
                <c:ptCount val="31"/>
                <c:pt idx="0">
                  <c:v>47.23282555766103</c:v>
                </c:pt>
                <c:pt idx="1">
                  <c:v>49.072196191277236</c:v>
                </c:pt>
                <c:pt idx="2">
                  <c:v>35.278120037232931</c:v>
                </c:pt>
                <c:pt idx="3">
                  <c:v>81.849535479547711</c:v>
                </c:pt>
                <c:pt idx="4">
                  <c:v>40.940404985776418</c:v>
                </c:pt>
                <c:pt idx="5">
                  <c:v>44.133956527376739</c:v>
                </c:pt>
                <c:pt idx="6">
                  <c:v>49.517899144952096</c:v>
                </c:pt>
                <c:pt idx="7">
                  <c:v>45.16</c:v>
                </c:pt>
                <c:pt idx="8">
                  <c:v>54.617165786801323</c:v>
                </c:pt>
                <c:pt idx="9">
                  <c:v>60.521599662743036</c:v>
                </c:pt>
                <c:pt idx="10">
                  <c:v>62.101219714985085</c:v>
                </c:pt>
                <c:pt idx="11">
                  <c:v>64.553544097087638</c:v>
                </c:pt>
                <c:pt idx="12">
                  <c:v>66.601187161106765</c:v>
                </c:pt>
                <c:pt idx="13">
                  <c:v>67.707217267916562</c:v>
                </c:pt>
                <c:pt idx="14">
                  <c:v>68.555149801904435</c:v>
                </c:pt>
                <c:pt idx="15">
                  <c:v>69.90924964415359</c:v>
                </c:pt>
                <c:pt idx="16">
                  <c:v>70.739621335153217</c:v>
                </c:pt>
                <c:pt idx="17">
                  <c:v>71.455041979336528</c:v>
                </c:pt>
                <c:pt idx="18">
                  <c:v>72.246513332263461</c:v>
                </c:pt>
                <c:pt idx="19">
                  <c:v>72.862284617068127</c:v>
                </c:pt>
                <c:pt idx="20">
                  <c:v>74.202426904833473</c:v>
                </c:pt>
                <c:pt idx="21">
                  <c:v>76.215706749307401</c:v>
                </c:pt>
                <c:pt idx="22">
                  <c:v>78.366423473306924</c:v>
                </c:pt>
                <c:pt idx="23">
                  <c:v>80.329269693448197</c:v>
                </c:pt>
                <c:pt idx="24">
                  <c:v>82.389026252670376</c:v>
                </c:pt>
                <c:pt idx="25">
                  <c:v>84.212222401751816</c:v>
                </c:pt>
                <c:pt idx="26">
                  <c:v>86.141393751990648</c:v>
                </c:pt>
                <c:pt idx="27">
                  <c:v>87.91261833705002</c:v>
                </c:pt>
                <c:pt idx="28">
                  <c:v>89.868956407847605</c:v>
                </c:pt>
                <c:pt idx="29">
                  <c:v>91.665854040074521</c:v>
                </c:pt>
                <c:pt idx="30">
                  <c:v>93.648776059218619</c:v>
                </c:pt>
              </c:numCache>
            </c:numRef>
          </c:val>
        </c:ser>
        <c:marker val="1"/>
        <c:axId val="63335808"/>
        <c:axId val="63345792"/>
      </c:lineChart>
      <c:catAx>
        <c:axId val="633358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45792"/>
        <c:crosses val="autoZero"/>
        <c:auto val="1"/>
        <c:lblAlgn val="ctr"/>
        <c:lblOffset val="100"/>
        <c:tickLblSkip val="2"/>
        <c:tickMarkSkip val="1"/>
      </c:catAx>
      <c:valAx>
        <c:axId val="6334579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£/MWh</a:t>
                </a:r>
              </a:p>
            </c:rich>
          </c:tx>
          <c:layout>
            <c:manualLayout>
              <c:xMode val="edge"/>
              <c:yMode val="edge"/>
              <c:x val="2.4115774558328848E-2"/>
              <c:y val="0.3604246501363913"/>
            </c:manualLayout>
          </c:layout>
          <c:spPr>
            <a:noFill/>
            <a:ln w="25400">
              <a:noFill/>
            </a:ln>
          </c:spPr>
        </c:title>
        <c:numFmt formatCode="\£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3580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334472918817351"/>
          <c:y val="0.40282755015243732"/>
          <c:w val="0.12540202770331002"/>
          <c:h val="7.773865002941776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areaChart>
        <c:grouping val="stacked"/>
        <c:ser>
          <c:idx val="0"/>
          <c:order val="0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34043520"/>
        <c:axId val="134045056"/>
      </c:areaChart>
      <c:catAx>
        <c:axId val="1340435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045056"/>
        <c:crosses val="autoZero"/>
        <c:auto val="1"/>
        <c:lblAlgn val="ctr"/>
        <c:lblOffset val="100"/>
        <c:tickLblSkip val="1"/>
        <c:tickMarkSkip val="1"/>
      </c:catAx>
      <c:valAx>
        <c:axId val="134045056"/>
        <c:scaling>
          <c:orientation val="minMax"/>
          <c:max val="1200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0435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367491166077739"/>
          <c:y val="0.13583834198646091"/>
          <c:w val="0.73674911660777487"/>
          <c:h val="0.72543454975748156"/>
        </c:manualLayout>
      </c:layout>
      <c:areaChart>
        <c:grouping val="stacked"/>
        <c:ser>
          <c:idx val="0"/>
          <c:order val="0"/>
          <c:tx>
            <c:strRef>
              <c:f>'Figure 49'!$L$4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49'!$M$4:$AV$4</c:f>
              <c:numCache>
                <c:formatCode>General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333.52092703569906</c:v>
                </c:pt>
                <c:pt idx="14">
                  <c:v>328.9048539783476</c:v>
                </c:pt>
                <c:pt idx="15">
                  <c:v>325.35490065015841</c:v>
                </c:pt>
                <c:pt idx="16">
                  <c:v>320.62888064706488</c:v>
                </c:pt>
                <c:pt idx="17">
                  <c:v>319.06990629193558</c:v>
                </c:pt>
                <c:pt idx="18">
                  <c:v>317.64811365151991</c:v>
                </c:pt>
                <c:pt idx="19">
                  <c:v>317.15047063959844</c:v>
                </c:pt>
                <c:pt idx="20">
                  <c:v>317.20136898779901</c:v>
                </c:pt>
                <c:pt idx="21">
                  <c:v>316.9160780681695</c:v>
                </c:pt>
                <c:pt idx="22">
                  <c:v>317.80478732621623</c:v>
                </c:pt>
                <c:pt idx="23">
                  <c:v>320.09941750968898</c:v>
                </c:pt>
                <c:pt idx="24">
                  <c:v>322.64952022502064</c:v>
                </c:pt>
                <c:pt idx="25">
                  <c:v>323.64303119904343</c:v>
                </c:pt>
                <c:pt idx="26">
                  <c:v>323.4929016554189</c:v>
                </c:pt>
                <c:pt idx="27">
                  <c:v>323.45176072361841</c:v>
                </c:pt>
                <c:pt idx="28">
                  <c:v>323.48952165131573</c:v>
                </c:pt>
                <c:pt idx="29">
                  <c:v>323.60673210999039</c:v>
                </c:pt>
                <c:pt idx="30">
                  <c:v>323.74600933604307</c:v>
                </c:pt>
                <c:pt idx="31">
                  <c:v>323.88976213679126</c:v>
                </c:pt>
                <c:pt idx="32">
                  <c:v>324.02497393883675</c:v>
                </c:pt>
                <c:pt idx="33">
                  <c:v>324.15165179268189</c:v>
                </c:pt>
                <c:pt idx="34">
                  <c:v>324.26980281196387</c:v>
                </c:pt>
                <c:pt idx="35">
                  <c:v>324.37943417391</c:v>
                </c:pt>
              </c:numCache>
            </c:numRef>
          </c:val>
        </c:ser>
        <c:ser>
          <c:idx val="1"/>
          <c:order val="1"/>
          <c:tx>
            <c:strRef>
              <c:f>'Figure 49'!$L$5</c:f>
              <c:strCache>
                <c:ptCount val="1"/>
                <c:pt idx="0">
                  <c:v>I&amp;C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49'!$M$5:$AV$5</c:f>
              <c:numCache>
                <c:formatCode>#,##0</c:formatCode>
                <c:ptCount val="36"/>
                <c:pt idx="0">
                  <c:v>343.67542862929668</c:v>
                </c:pt>
                <c:pt idx="1">
                  <c:v>330.24192538923865</c:v>
                </c:pt>
                <c:pt idx="2">
                  <c:v>337.81247768551879</c:v>
                </c:pt>
                <c:pt idx="3">
                  <c:v>330.74014627772243</c:v>
                </c:pt>
                <c:pt idx="4">
                  <c:v>327.24669599035929</c:v>
                </c:pt>
                <c:pt idx="5">
                  <c:v>313.65589118667953</c:v>
                </c:pt>
                <c:pt idx="6">
                  <c:v>295.98533472593499</c:v>
                </c:pt>
                <c:pt idx="7">
                  <c:v>293.77152043862725</c:v>
                </c:pt>
                <c:pt idx="8">
                  <c:v>284.94525309835132</c:v>
                </c:pt>
                <c:pt idx="9">
                  <c:v>262.32029198142345</c:v>
                </c:pt>
                <c:pt idx="10">
                  <c:v>265.07574610436558</c:v>
                </c:pt>
                <c:pt idx="11">
                  <c:v>257.05041939633134</c:v>
                </c:pt>
                <c:pt idx="12">
                  <c:v>248.00350322873427</c:v>
                </c:pt>
                <c:pt idx="13">
                  <c:v>247.23024330343154</c:v>
                </c:pt>
                <c:pt idx="14">
                  <c:v>246.9455569861602</c:v>
                </c:pt>
                <c:pt idx="15">
                  <c:v>241.54261782553269</c:v>
                </c:pt>
                <c:pt idx="16">
                  <c:v>236.88311772492418</c:v>
                </c:pt>
                <c:pt idx="17">
                  <c:v>232.29979287270038</c:v>
                </c:pt>
                <c:pt idx="18">
                  <c:v>228.22469144356126</c:v>
                </c:pt>
                <c:pt idx="19">
                  <c:v>224.24007761342403</c:v>
                </c:pt>
                <c:pt idx="20">
                  <c:v>220.75583114237659</c:v>
                </c:pt>
                <c:pt idx="21">
                  <c:v>216.93734001235737</c:v>
                </c:pt>
                <c:pt idx="22">
                  <c:v>213.60873851849928</c:v>
                </c:pt>
                <c:pt idx="23">
                  <c:v>210.40030094754459</c:v>
                </c:pt>
                <c:pt idx="24">
                  <c:v>207.48434562016507</c:v>
                </c:pt>
                <c:pt idx="25">
                  <c:v>204.02928182322887</c:v>
                </c:pt>
                <c:pt idx="26">
                  <c:v>200.92299056040531</c:v>
                </c:pt>
                <c:pt idx="27">
                  <c:v>197.89053841922703</c:v>
                </c:pt>
                <c:pt idx="28">
                  <c:v>195.23837144496724</c:v>
                </c:pt>
                <c:pt idx="29">
                  <c:v>192.53568368343625</c:v>
                </c:pt>
                <c:pt idx="30">
                  <c:v>190.03827793045761</c:v>
                </c:pt>
                <c:pt idx="31">
                  <c:v>187.54003795258501</c:v>
                </c:pt>
                <c:pt idx="32">
                  <c:v>185.35294734713841</c:v>
                </c:pt>
                <c:pt idx="33">
                  <c:v>181.08163547617019</c:v>
                </c:pt>
                <c:pt idx="34">
                  <c:v>176.86954099809324</c:v>
                </c:pt>
                <c:pt idx="35">
                  <c:v>174.7778814500079</c:v>
                </c:pt>
              </c:numCache>
            </c:numRef>
          </c:val>
        </c:ser>
        <c:ser>
          <c:idx val="2"/>
          <c:order val="2"/>
          <c:tx>
            <c:strRef>
              <c:f>'Figure 49'!$L$6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49'!$M$6:$AV$6</c:f>
              <c:numCache>
                <c:formatCode>#,##0</c:formatCode>
                <c:ptCount val="36"/>
                <c:pt idx="0">
                  <c:v>196.49727611799997</c:v>
                </c:pt>
                <c:pt idx="1">
                  <c:v>212.00824535700002</c:v>
                </c:pt>
                <c:pt idx="2">
                  <c:v>228.400561321</c:v>
                </c:pt>
                <c:pt idx="3">
                  <c:v>224.50037182700007</c:v>
                </c:pt>
                <c:pt idx="4">
                  <c:v>244.87069141700002</c:v>
                </c:pt>
                <c:pt idx="5">
                  <c:v>233.66572347299996</c:v>
                </c:pt>
                <c:pt idx="6">
                  <c:v>217.72283246399996</c:v>
                </c:pt>
                <c:pt idx="7">
                  <c:v>269.66844838099996</c:v>
                </c:pt>
                <c:pt idx="8">
                  <c:v>286.82360462700001</c:v>
                </c:pt>
                <c:pt idx="9">
                  <c:v>283.66655320899991</c:v>
                </c:pt>
                <c:pt idx="10">
                  <c:v>309.49299999999999</c:v>
                </c:pt>
                <c:pt idx="11">
                  <c:v>243.14030303000001</c:v>
                </c:pt>
                <c:pt idx="12">
                  <c:v>167.55271247599859</c:v>
                </c:pt>
                <c:pt idx="13">
                  <c:v>158.26151843990795</c:v>
                </c:pt>
                <c:pt idx="14">
                  <c:v>169.38787996241641</c:v>
                </c:pt>
                <c:pt idx="15">
                  <c:v>165.69161006808858</c:v>
                </c:pt>
                <c:pt idx="16">
                  <c:v>151.18497278412059</c:v>
                </c:pt>
                <c:pt idx="17">
                  <c:v>140.69623664324263</c:v>
                </c:pt>
                <c:pt idx="18">
                  <c:v>133.19995697215154</c:v>
                </c:pt>
                <c:pt idx="19">
                  <c:v>129.59633376345175</c:v>
                </c:pt>
                <c:pt idx="20">
                  <c:v>169.11246310393236</c:v>
                </c:pt>
                <c:pt idx="21">
                  <c:v>190.4199003254968</c:v>
                </c:pt>
                <c:pt idx="22">
                  <c:v>198.84446695880152</c:v>
                </c:pt>
                <c:pt idx="23">
                  <c:v>206.05984066215109</c:v>
                </c:pt>
                <c:pt idx="24">
                  <c:v>208.06561388892337</c:v>
                </c:pt>
                <c:pt idx="25">
                  <c:v>199.09990948593867</c:v>
                </c:pt>
                <c:pt idx="26">
                  <c:v>191.75149805077115</c:v>
                </c:pt>
                <c:pt idx="27">
                  <c:v>190.70214232134552</c:v>
                </c:pt>
                <c:pt idx="28">
                  <c:v>184.72701050785699</c:v>
                </c:pt>
                <c:pt idx="29">
                  <c:v>173.46686174397053</c:v>
                </c:pt>
                <c:pt idx="30">
                  <c:v>165.6010391537005</c:v>
                </c:pt>
                <c:pt idx="31">
                  <c:v>153.27926584541356</c:v>
                </c:pt>
                <c:pt idx="32">
                  <c:v>154.89268535076548</c:v>
                </c:pt>
                <c:pt idx="33">
                  <c:v>139.95621394964039</c:v>
                </c:pt>
                <c:pt idx="34">
                  <c:v>131.51834344338857</c:v>
                </c:pt>
                <c:pt idx="35">
                  <c:v>129.82717458085327</c:v>
                </c:pt>
              </c:numCache>
            </c:numRef>
          </c:val>
        </c:ser>
        <c:ser>
          <c:idx val="3"/>
          <c:order val="3"/>
          <c:tx>
            <c:strRef>
              <c:f>'Figure 49'!$L$7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49'!$M$7:$AV$7</c:f>
              <c:numCache>
                <c:formatCode>General</c:formatCode>
                <c:ptCount val="36"/>
                <c:pt idx="0">
                  <c:v>141.42421469599998</c:v>
                </c:pt>
                <c:pt idx="1">
                  <c:v>131.56541737100005</c:v>
                </c:pt>
                <c:pt idx="2">
                  <c:v>142.22955093599995</c:v>
                </c:pt>
                <c:pt idx="3">
                  <c:v>174.67635623999976</c:v>
                </c:pt>
                <c:pt idx="4">
                  <c:v>107.00654713600001</c:v>
                </c:pt>
                <c:pt idx="5">
                  <c:v>94.426794788000024</c:v>
                </c:pt>
                <c:pt idx="6">
                  <c:v>126.256065922</c:v>
                </c:pt>
                <c:pt idx="7">
                  <c:v>121.344046136</c:v>
                </c:pt>
                <c:pt idx="8">
                  <c:v>119.16180635599993</c:v>
                </c:pt>
                <c:pt idx="9">
                  <c:v>128.03007020100011</c:v>
                </c:pt>
                <c:pt idx="10">
                  <c:v>171.28700000000001</c:v>
                </c:pt>
                <c:pt idx="11">
                  <c:v>177.43199999999999</c:v>
                </c:pt>
                <c:pt idx="12">
                  <c:v>114.15037924600006</c:v>
                </c:pt>
                <c:pt idx="13">
                  <c:v>111.03949414209912</c:v>
                </c:pt>
                <c:pt idx="14">
                  <c:v>141.92068509903089</c:v>
                </c:pt>
                <c:pt idx="15">
                  <c:v>162.46479939466008</c:v>
                </c:pt>
                <c:pt idx="16">
                  <c:v>173.36236557570692</c:v>
                </c:pt>
                <c:pt idx="17">
                  <c:v>170.57682059025754</c:v>
                </c:pt>
                <c:pt idx="18">
                  <c:v>168.20785464617205</c:v>
                </c:pt>
                <c:pt idx="19">
                  <c:v>170.70740610611813</c:v>
                </c:pt>
                <c:pt idx="20">
                  <c:v>167.98733547460895</c:v>
                </c:pt>
                <c:pt idx="21">
                  <c:v>166.03309011934826</c:v>
                </c:pt>
                <c:pt idx="22">
                  <c:v>166.09060773999897</c:v>
                </c:pt>
                <c:pt idx="23">
                  <c:v>166.00856556852793</c:v>
                </c:pt>
                <c:pt idx="24">
                  <c:v>164.80005070545965</c:v>
                </c:pt>
                <c:pt idx="25">
                  <c:v>164.67697643758606</c:v>
                </c:pt>
                <c:pt idx="26">
                  <c:v>164.19274195717335</c:v>
                </c:pt>
                <c:pt idx="27">
                  <c:v>162.83889147182234</c:v>
                </c:pt>
                <c:pt idx="28">
                  <c:v>161.26337059191175</c:v>
                </c:pt>
                <c:pt idx="29">
                  <c:v>159.82526419860315</c:v>
                </c:pt>
                <c:pt idx="30">
                  <c:v>158.65940009036984</c:v>
                </c:pt>
                <c:pt idx="31">
                  <c:v>157.64632551494549</c:v>
                </c:pt>
                <c:pt idx="32">
                  <c:v>155.90928881480102</c:v>
                </c:pt>
                <c:pt idx="33">
                  <c:v>153.73337618710372</c:v>
                </c:pt>
                <c:pt idx="34">
                  <c:v>151.31473095965694</c:v>
                </c:pt>
                <c:pt idx="35">
                  <c:v>149.2131826475283</c:v>
                </c:pt>
              </c:numCache>
            </c:numRef>
          </c:val>
        </c:ser>
        <c:axId val="134091904"/>
        <c:axId val="134093440"/>
      </c:areaChart>
      <c:catAx>
        <c:axId val="1340919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093440"/>
        <c:crosses val="autoZero"/>
        <c:auto val="1"/>
        <c:lblAlgn val="ctr"/>
        <c:lblOffset val="100"/>
        <c:tickLblSkip val="2"/>
        <c:tickMarkSkip val="1"/>
      </c:catAx>
      <c:valAx>
        <c:axId val="1340934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6501766784452312E-2"/>
              <c:y val="0.31791952379809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0919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809187279152023"/>
          <c:y val="0.41618555842660321"/>
          <c:w val="0.10954063604240287"/>
          <c:h val="0.222543666658669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618272954314918"/>
          <c:y val="0.13910796810400289"/>
          <c:w val="0.68741448313029896"/>
          <c:h val="0.70341387645042974"/>
        </c:manualLayout>
      </c:layout>
      <c:lineChart>
        <c:grouping val="standard"/>
        <c:ser>
          <c:idx val="0"/>
          <c:order val="0"/>
          <c:tx>
            <c:strRef>
              <c:f>'Figure 50'!$N$4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50'!$O$3:$AL$3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50'!$O$4:$AL$4</c:f>
              <c:numCache>
                <c:formatCode>#,##0</c:formatCode>
                <c:ptCount val="24"/>
                <c:pt idx="0">
                  <c:v>5541.3562870147998</c:v>
                </c:pt>
                <c:pt idx="1">
                  <c:v>5622.7907656583993</c:v>
                </c:pt>
                <c:pt idx="2">
                  <c:v>5609.0308712051001</c:v>
                </c:pt>
                <c:pt idx="3">
                  <c:v>5485.5263088157999</c:v>
                </c:pt>
                <c:pt idx="4">
                  <c:v>5367.2663725448001</c:v>
                </c:pt>
                <c:pt idx="5">
                  <c:v>5224.1568607684994</c:v>
                </c:pt>
                <c:pt idx="6">
                  <c:v>5088.8975163062996</c:v>
                </c:pt>
                <c:pt idx="7">
                  <c:v>4955.7983414911996</c:v>
                </c:pt>
                <c:pt idx="8">
                  <c:v>5027.0000238415014</c:v>
                </c:pt>
                <c:pt idx="9">
                  <c:v>4915.9839813103008</c:v>
                </c:pt>
                <c:pt idx="10">
                  <c:v>4952.4616034961</c:v>
                </c:pt>
                <c:pt idx="11">
                  <c:v>4892.8199566824997</c:v>
                </c:pt>
                <c:pt idx="12">
                  <c:v>5005.2007757576002</c:v>
                </c:pt>
                <c:pt idx="13">
                  <c:v>4967.4108350153001</c:v>
                </c:pt>
                <c:pt idx="14">
                  <c:v>4972.2616414909007</c:v>
                </c:pt>
                <c:pt idx="15">
                  <c:v>4939.7954812116004</c:v>
                </c:pt>
                <c:pt idx="16">
                  <c:v>4901.7418087277993</c:v>
                </c:pt>
                <c:pt idx="17">
                  <c:v>4853.0361300445002</c:v>
                </c:pt>
                <c:pt idx="18">
                  <c:v>4707.611278607199</c:v>
                </c:pt>
                <c:pt idx="19">
                  <c:v>4605.6790048113999</c:v>
                </c:pt>
                <c:pt idx="20">
                  <c:v>4505.8664863756994</c:v>
                </c:pt>
                <c:pt idx="21">
                  <c:v>4327.8478573463999</c:v>
                </c:pt>
                <c:pt idx="22">
                  <c:v>4219.8481101751004</c:v>
                </c:pt>
                <c:pt idx="23">
                  <c:v>4106.1416030381006</c:v>
                </c:pt>
              </c:numCache>
            </c:numRef>
          </c:val>
        </c:ser>
        <c:ser>
          <c:idx val="1"/>
          <c:order val="1"/>
          <c:tx>
            <c:strRef>
              <c:f>'Figure 50'!$N$5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50'!$O$3:$AL$3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50'!$O$5:$AL$5</c:f>
              <c:numCache>
                <c:formatCode>#,##0</c:formatCode>
                <c:ptCount val="24"/>
                <c:pt idx="0">
                  <c:v>5533.9854507337996</c:v>
                </c:pt>
                <c:pt idx="1">
                  <c:v>5592.5087234674002</c:v>
                </c:pt>
                <c:pt idx="2">
                  <c:v>5552.3445509540998</c:v>
                </c:pt>
                <c:pt idx="3">
                  <c:v>5428.7692083307993</c:v>
                </c:pt>
                <c:pt idx="4">
                  <c:v>5356.4951135687998</c:v>
                </c:pt>
                <c:pt idx="5">
                  <c:v>5252.5608965105002</c:v>
                </c:pt>
                <c:pt idx="6">
                  <c:v>5162.8242842133004</c:v>
                </c:pt>
                <c:pt idx="7">
                  <c:v>5113.3698203592003</c:v>
                </c:pt>
                <c:pt idx="8">
                  <c:v>5289.0492704995004</c:v>
                </c:pt>
                <c:pt idx="9">
                  <c:v>5267.1131339863005</c:v>
                </c:pt>
                <c:pt idx="10">
                  <c:v>5333.1281101011</c:v>
                </c:pt>
                <c:pt idx="11">
                  <c:v>5322.0460539544993</c:v>
                </c:pt>
                <c:pt idx="12">
                  <c:v>5365.7165175545997</c:v>
                </c:pt>
                <c:pt idx="13">
                  <c:v>5382.2395275233002</c:v>
                </c:pt>
                <c:pt idx="14">
                  <c:v>5381.9893303689005</c:v>
                </c:pt>
                <c:pt idx="15">
                  <c:v>5367.5483476095997</c:v>
                </c:pt>
                <c:pt idx="16">
                  <c:v>5361.0698371278004</c:v>
                </c:pt>
                <c:pt idx="17">
                  <c:v>5314.3017557515013</c:v>
                </c:pt>
                <c:pt idx="18">
                  <c:v>5295.0069579071996</c:v>
                </c:pt>
                <c:pt idx="19">
                  <c:v>5229.1492893033992</c:v>
                </c:pt>
                <c:pt idx="20">
                  <c:v>5256.2388483956993</c:v>
                </c:pt>
                <c:pt idx="21">
                  <c:v>5148.6145889283998</c:v>
                </c:pt>
                <c:pt idx="22">
                  <c:v>5123.9362700041002</c:v>
                </c:pt>
                <c:pt idx="23">
                  <c:v>5093.3571719240999</c:v>
                </c:pt>
              </c:numCache>
            </c:numRef>
          </c:val>
        </c:ser>
        <c:marker val="1"/>
        <c:axId val="134157056"/>
        <c:axId val="134158592"/>
      </c:lineChart>
      <c:catAx>
        <c:axId val="1341570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158592"/>
        <c:crosses val="autoZero"/>
        <c:auto val="1"/>
        <c:lblAlgn val="ctr"/>
        <c:lblOffset val="100"/>
        <c:tickLblSkip val="2"/>
        <c:tickMarkSkip val="1"/>
      </c:catAx>
      <c:valAx>
        <c:axId val="13415859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Demand (GWh/d)</a:t>
                </a:r>
              </a:p>
            </c:rich>
          </c:tx>
          <c:layout>
            <c:manualLayout>
              <c:xMode val="edge"/>
              <c:yMode val="edge"/>
              <c:x val="1.6597532791878453E-2"/>
              <c:y val="0.3333341877209129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157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146716895094281"/>
          <c:y val="0.30708740128619522"/>
          <c:w val="0.21023541536379378"/>
          <c:h val="0.2650925429906471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History        Future</a:t>
            </a:r>
          </a:p>
        </c:rich>
      </c:tx>
      <c:layout>
        <c:manualLayout>
          <c:xMode val="edge"/>
          <c:yMode val="edge"/>
          <c:x val="0.25091814261765538"/>
          <c:y val="9.71131098084547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8335420134292413E-2"/>
          <c:y val="0.11023650302581366"/>
          <c:w val="0.69277887181264808"/>
          <c:h val="0.69029048323307163"/>
        </c:manualLayout>
      </c:layout>
      <c:barChart>
        <c:barDir val="col"/>
        <c:grouping val="stacked"/>
        <c:ser>
          <c:idx val="0"/>
          <c:order val="0"/>
          <c:tx>
            <c:strRef>
              <c:f>'Figure 52'!$P$6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52'!$Q$6:$AZ$6</c:f>
              <c:numCache>
                <c:formatCode>0.0</c:formatCode>
                <c:ptCount val="36"/>
                <c:pt idx="0">
                  <c:v>99.69</c:v>
                </c:pt>
                <c:pt idx="1">
                  <c:v>96.1</c:v>
                </c:pt>
                <c:pt idx="2">
                  <c:v>99.26</c:v>
                </c:pt>
                <c:pt idx="3">
                  <c:v>93.18</c:v>
                </c:pt>
                <c:pt idx="4">
                  <c:v>85.98</c:v>
                </c:pt>
                <c:pt idx="5">
                  <c:v>78.459999999999994</c:v>
                </c:pt>
                <c:pt idx="6">
                  <c:v>67.06</c:v>
                </c:pt>
                <c:pt idx="7">
                  <c:v>64.209999999999994</c:v>
                </c:pt>
                <c:pt idx="8">
                  <c:v>58.25</c:v>
                </c:pt>
                <c:pt idx="9">
                  <c:v>53.22</c:v>
                </c:pt>
                <c:pt idx="10">
                  <c:v>41.49</c:v>
                </c:pt>
                <c:pt idx="11">
                  <c:v>35.9</c:v>
                </c:pt>
                <c:pt idx="12">
                  <c:v>30.224625168824069</c:v>
                </c:pt>
                <c:pt idx="13">
                  <c:v>32.794861476005231</c:v>
                </c:pt>
                <c:pt idx="14">
                  <c:v>34.89168277014722</c:v>
                </c:pt>
                <c:pt idx="15">
                  <c:v>35.784932653226207</c:v>
                </c:pt>
                <c:pt idx="16">
                  <c:v>36.738542542010372</c:v>
                </c:pt>
                <c:pt idx="17">
                  <c:v>36.763386934371191</c:v>
                </c:pt>
                <c:pt idx="18">
                  <c:v>37.305272633203209</c:v>
                </c:pt>
                <c:pt idx="19">
                  <c:v>36.286126022167139</c:v>
                </c:pt>
                <c:pt idx="20">
                  <c:v>35.14789503924613</c:v>
                </c:pt>
                <c:pt idx="21">
                  <c:v>34.586953288267139</c:v>
                </c:pt>
                <c:pt idx="22">
                  <c:v>33.577442454079218</c:v>
                </c:pt>
                <c:pt idx="23">
                  <c:v>32.465495804344869</c:v>
                </c:pt>
                <c:pt idx="24">
                  <c:v>32.268095946967406</c:v>
                </c:pt>
                <c:pt idx="25">
                  <c:v>31.406780717465775</c:v>
                </c:pt>
                <c:pt idx="26">
                  <c:v>29.906264949807518</c:v>
                </c:pt>
                <c:pt idx="27">
                  <c:v>28.377527977914959</c:v>
                </c:pt>
                <c:pt idx="28">
                  <c:v>26.431344768577475</c:v>
                </c:pt>
                <c:pt idx="29">
                  <c:v>24.303910848923785</c:v>
                </c:pt>
                <c:pt idx="30">
                  <c:v>21.512133457421474</c:v>
                </c:pt>
                <c:pt idx="31">
                  <c:v>20.097281973868458</c:v>
                </c:pt>
                <c:pt idx="32">
                  <c:v>19.054225731991664</c:v>
                </c:pt>
                <c:pt idx="33">
                  <c:v>17.730526077359158</c:v>
                </c:pt>
                <c:pt idx="34">
                  <c:v>17.060258777486627</c:v>
                </c:pt>
                <c:pt idx="35">
                  <c:v>15.563404453294115</c:v>
                </c:pt>
              </c:numCache>
            </c:numRef>
          </c:val>
        </c:ser>
        <c:ser>
          <c:idx val="4"/>
          <c:order val="1"/>
          <c:tx>
            <c:strRef>
              <c:f>'Figure 52'!$P$11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52'!$Q$11:$AZ$11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1.3922872244426539E-2</c:v>
                </c:pt>
                <c:pt idx="14">
                  <c:v>1.391620715359404E-2</c:v>
                </c:pt>
                <c:pt idx="15">
                  <c:v>3.7108424995054394E-2</c:v>
                </c:pt>
                <c:pt idx="16">
                  <c:v>6.9646633488700704E-2</c:v>
                </c:pt>
                <c:pt idx="17">
                  <c:v>0.23162796801097787</c:v>
                </c:pt>
                <c:pt idx="18">
                  <c:v>0.40844231541707948</c:v>
                </c:pt>
                <c:pt idx="19">
                  <c:v>0.82415543434662042</c:v>
                </c:pt>
                <c:pt idx="20">
                  <c:v>1.3601790167541892</c:v>
                </c:pt>
                <c:pt idx="21">
                  <c:v>2.2642099334205725</c:v>
                </c:pt>
                <c:pt idx="22">
                  <c:v>2.6178867186294048</c:v>
                </c:pt>
                <c:pt idx="23">
                  <c:v>2.9670003640176028</c:v>
                </c:pt>
                <c:pt idx="24">
                  <c:v>3.3144838067355833</c:v>
                </c:pt>
                <c:pt idx="25">
                  <c:v>3.8091670129135236</c:v>
                </c:pt>
                <c:pt idx="26">
                  <c:v>4.6520524130720577</c:v>
                </c:pt>
                <c:pt idx="27">
                  <c:v>5.6591935758303942</c:v>
                </c:pt>
                <c:pt idx="28">
                  <c:v>6.1317070066949455</c:v>
                </c:pt>
                <c:pt idx="29">
                  <c:v>6.4463068428749173</c:v>
                </c:pt>
                <c:pt idx="30">
                  <c:v>6.6554379805193467</c:v>
                </c:pt>
                <c:pt idx="31">
                  <c:v>6.8114561981177788</c:v>
                </c:pt>
                <c:pt idx="32">
                  <c:v>6.9177492618611751</c:v>
                </c:pt>
                <c:pt idx="33">
                  <c:v>7.034587183629907</c:v>
                </c:pt>
                <c:pt idx="34">
                  <c:v>7.1225108312773164</c:v>
                </c:pt>
                <c:pt idx="35">
                  <c:v>7.185586918935857</c:v>
                </c:pt>
              </c:numCache>
            </c:numRef>
          </c:val>
        </c:ser>
        <c:ser>
          <c:idx val="1"/>
          <c:order val="2"/>
          <c:tx>
            <c:strRef>
              <c:f>'Figure 52'!$P$7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52'!$Q$7:$AZ$7</c:f>
              <c:numCache>
                <c:formatCode>0.0</c:formatCode>
                <c:ptCount val="36"/>
                <c:pt idx="0">
                  <c:v>1.1200000000000001</c:v>
                </c:pt>
                <c:pt idx="1">
                  <c:v>2.71</c:v>
                </c:pt>
                <c:pt idx="2">
                  <c:v>4.45</c:v>
                </c:pt>
                <c:pt idx="3">
                  <c:v>6.49</c:v>
                </c:pt>
                <c:pt idx="4">
                  <c:v>9.26</c:v>
                </c:pt>
                <c:pt idx="5">
                  <c:v>9.77</c:v>
                </c:pt>
                <c:pt idx="6">
                  <c:v>19.96</c:v>
                </c:pt>
                <c:pt idx="7">
                  <c:v>23.54</c:v>
                </c:pt>
                <c:pt idx="8">
                  <c:v>25.94</c:v>
                </c:pt>
                <c:pt idx="9">
                  <c:v>23.98</c:v>
                </c:pt>
                <c:pt idx="10">
                  <c:v>22.58</c:v>
                </c:pt>
                <c:pt idx="11">
                  <c:v>26.2</c:v>
                </c:pt>
                <c:pt idx="12">
                  <c:v>25.822574069774504</c:v>
                </c:pt>
                <c:pt idx="13">
                  <c:v>27.71202378893112</c:v>
                </c:pt>
                <c:pt idx="14">
                  <c:v>27.982211528906447</c:v>
                </c:pt>
                <c:pt idx="15">
                  <c:v>28.344501111466304</c:v>
                </c:pt>
                <c:pt idx="16">
                  <c:v>28.554213757899149</c:v>
                </c:pt>
                <c:pt idx="17">
                  <c:v>28.755520473419057</c:v>
                </c:pt>
                <c:pt idx="18">
                  <c:v>29.076168375878972</c:v>
                </c:pt>
                <c:pt idx="19">
                  <c:v>29.18944275287452</c:v>
                </c:pt>
                <c:pt idx="20">
                  <c:v>29.026722630498881</c:v>
                </c:pt>
                <c:pt idx="21">
                  <c:v>28.17014054032558</c:v>
                </c:pt>
                <c:pt idx="22">
                  <c:v>28.060309607560448</c:v>
                </c:pt>
                <c:pt idx="23">
                  <c:v>27.908684870375726</c:v>
                </c:pt>
                <c:pt idx="24">
                  <c:v>26.334927733662052</c:v>
                </c:pt>
                <c:pt idx="25">
                  <c:v>24.570727331744884</c:v>
                </c:pt>
                <c:pt idx="26">
                  <c:v>23.69216402556993</c:v>
                </c:pt>
                <c:pt idx="27">
                  <c:v>21.710474250988032</c:v>
                </c:pt>
                <c:pt idx="28">
                  <c:v>20.860099089668015</c:v>
                </c:pt>
                <c:pt idx="29">
                  <c:v>19.478126703387822</c:v>
                </c:pt>
                <c:pt idx="30">
                  <c:v>17.780642385581377</c:v>
                </c:pt>
                <c:pt idx="31">
                  <c:v>16.236150049705422</c:v>
                </c:pt>
                <c:pt idx="32">
                  <c:v>14.559663072544641</c:v>
                </c:pt>
                <c:pt idx="33">
                  <c:v>12.951690285594271</c:v>
                </c:pt>
                <c:pt idx="34">
                  <c:v>11.26523156846539</c:v>
                </c:pt>
                <c:pt idx="35">
                  <c:v>9.7719625599024731</c:v>
                </c:pt>
              </c:numCache>
            </c:numRef>
          </c:val>
        </c:ser>
        <c:ser>
          <c:idx val="3"/>
          <c:order val="3"/>
          <c:tx>
            <c:strRef>
              <c:f>'Figure 52'!$P$9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52'!$Q$9:$AZ$9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2.7</c:v>
                </c:pt>
                <c:pt idx="6">
                  <c:v>2.0099999999999998</c:v>
                </c:pt>
                <c:pt idx="7">
                  <c:v>0.82</c:v>
                </c:pt>
                <c:pt idx="8">
                  <c:v>6.12</c:v>
                </c:pt>
                <c:pt idx="9">
                  <c:v>17.36</c:v>
                </c:pt>
                <c:pt idx="10">
                  <c:v>26.14</c:v>
                </c:pt>
                <c:pt idx="11">
                  <c:v>15.7</c:v>
                </c:pt>
                <c:pt idx="12">
                  <c:v>9.9936321514888942</c:v>
                </c:pt>
                <c:pt idx="13">
                  <c:v>9.45306428354918</c:v>
                </c:pt>
                <c:pt idx="14">
                  <c:v>9.0851336132813127</c:v>
                </c:pt>
                <c:pt idx="15">
                  <c:v>7.99460287759306</c:v>
                </c:pt>
                <c:pt idx="16">
                  <c:v>6.5474630272889769</c:v>
                </c:pt>
                <c:pt idx="17">
                  <c:v>5.4599089506491874</c:v>
                </c:pt>
                <c:pt idx="18">
                  <c:v>4.0231176369140718</c:v>
                </c:pt>
                <c:pt idx="19">
                  <c:v>5.4730205161639729</c:v>
                </c:pt>
                <c:pt idx="20">
                  <c:v>6.5720881427544642</c:v>
                </c:pt>
                <c:pt idx="21">
                  <c:v>7.3169196208637874</c:v>
                </c:pt>
                <c:pt idx="22">
                  <c:v>7.5324592367715004</c:v>
                </c:pt>
                <c:pt idx="23">
                  <c:v>7.3521935023847673</c:v>
                </c:pt>
                <c:pt idx="24">
                  <c:v>7.1809199435953142</c:v>
                </c:pt>
                <c:pt idx="25">
                  <c:v>7.0085516027416244</c:v>
                </c:pt>
                <c:pt idx="26">
                  <c:v>6.8176660576044421</c:v>
                </c:pt>
                <c:pt idx="27">
                  <c:v>6.6436138189435567</c:v>
                </c:pt>
                <c:pt idx="28">
                  <c:v>6.4443664653490327</c:v>
                </c:pt>
                <c:pt idx="29">
                  <c:v>6.2714410929825384</c:v>
                </c:pt>
                <c:pt idx="30">
                  <c:v>6.080438485521988</c:v>
                </c:pt>
                <c:pt idx="31">
                  <c:v>5.8878485092596415</c:v>
                </c:pt>
                <c:pt idx="32">
                  <c:v>5.6809784071488227</c:v>
                </c:pt>
                <c:pt idx="33">
                  <c:v>5.5016181338385231</c:v>
                </c:pt>
                <c:pt idx="34">
                  <c:v>5.3165198967046692</c:v>
                </c:pt>
                <c:pt idx="35">
                  <c:v>5.1260370173324938</c:v>
                </c:pt>
              </c:numCache>
            </c:numRef>
          </c:val>
        </c:ser>
        <c:ser>
          <c:idx val="2"/>
          <c:order val="4"/>
          <c:tx>
            <c:strRef>
              <c:f>'Figure 52'!$P$8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52'!$Q$8:$AZ$8</c:f>
              <c:numCache>
                <c:formatCode>0.0</c:formatCode>
                <c:ptCount val="36"/>
                <c:pt idx="0">
                  <c:v>0.54</c:v>
                </c:pt>
                <c:pt idx="1">
                  <c:v>0.66</c:v>
                </c:pt>
                <c:pt idx="2">
                  <c:v>0.09</c:v>
                </c:pt>
                <c:pt idx="3">
                  <c:v>1.89</c:v>
                </c:pt>
                <c:pt idx="4">
                  <c:v>2.0299999999999998</c:v>
                </c:pt>
                <c:pt idx="5">
                  <c:v>3.83</c:v>
                </c:pt>
                <c:pt idx="6">
                  <c:v>5.95</c:v>
                </c:pt>
                <c:pt idx="7">
                  <c:v>10.26</c:v>
                </c:pt>
                <c:pt idx="8">
                  <c:v>6.54</c:v>
                </c:pt>
                <c:pt idx="9">
                  <c:v>9.07</c:v>
                </c:pt>
                <c:pt idx="10">
                  <c:v>7.69</c:v>
                </c:pt>
                <c:pt idx="11">
                  <c:v>6.4</c:v>
                </c:pt>
                <c:pt idx="12">
                  <c:v>10.549325426075635</c:v>
                </c:pt>
                <c:pt idx="13">
                  <c:v>7.2715879104224452</c:v>
                </c:pt>
                <c:pt idx="14">
                  <c:v>6.5412962015625444</c:v>
                </c:pt>
                <c:pt idx="15">
                  <c:v>5.4508655983589041</c:v>
                </c:pt>
                <c:pt idx="16">
                  <c:v>4.3649753515259846</c:v>
                </c:pt>
                <c:pt idx="17">
                  <c:v>2.9119514403462334</c:v>
                </c:pt>
                <c:pt idx="18">
                  <c:v>2.1944278019531303</c:v>
                </c:pt>
                <c:pt idx="19">
                  <c:v>2.9189442752874522</c:v>
                </c:pt>
                <c:pt idx="20">
                  <c:v>4.3813920951696428</c:v>
                </c:pt>
                <c:pt idx="21">
                  <c:v>4.0243057914750828</c:v>
                </c:pt>
                <c:pt idx="22">
                  <c:v>3.4906518414306955</c:v>
                </c:pt>
                <c:pt idx="23">
                  <c:v>3.3084870760731455</c:v>
                </c:pt>
                <c:pt idx="24">
                  <c:v>3.1301445907979568</c:v>
                </c:pt>
                <c:pt idx="25">
                  <c:v>2.9509690958912103</c:v>
                </c:pt>
                <c:pt idx="26">
                  <c:v>2.7639186720018007</c:v>
                </c:pt>
                <c:pt idx="27">
                  <c:v>2.5836275962558273</c:v>
                </c:pt>
                <c:pt idx="28">
                  <c:v>2.3936218299867837</c:v>
                </c:pt>
                <c:pt idx="29">
                  <c:v>2.213449797523249</c:v>
                </c:pt>
                <c:pt idx="30">
                  <c:v>2.0268128285073299</c:v>
                </c:pt>
                <c:pt idx="31">
                  <c:v>1.8399526591436379</c:v>
                </c:pt>
                <c:pt idx="32">
                  <c:v>1.649316311752884</c:v>
                </c:pt>
                <c:pt idx="33">
                  <c:v>1.467098169023606</c:v>
                </c:pt>
                <c:pt idx="34">
                  <c:v>1.2832979061011269</c:v>
                </c:pt>
                <c:pt idx="35">
                  <c:v>1.0984365037141059</c:v>
                </c:pt>
              </c:numCache>
            </c:numRef>
          </c:val>
        </c:ser>
        <c:ser>
          <c:idx val="7"/>
          <c:order val="5"/>
          <c:tx>
            <c:strRef>
              <c:f>'Figure 52'!$P$10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00FF"/>
              </a:fgClr>
              <a:bgClr>
                <a:srgbClr val="FFFF00"/>
              </a:bgClr>
            </a:pattFill>
            <a:ln w="25400">
              <a:noFill/>
            </a:ln>
          </c:spPr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52'!$Q$10:$AZ$10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0.68692329929145601</c:v>
                </c:pt>
                <c:pt idx="13">
                  <c:v>3.6357939552112226</c:v>
                </c:pt>
                <c:pt idx="14">
                  <c:v>3.6340534453125248</c:v>
                </c:pt>
                <c:pt idx="15">
                  <c:v>3.633910398905936</c:v>
                </c:pt>
                <c:pt idx="16">
                  <c:v>3.6374794596049869</c:v>
                </c:pt>
                <c:pt idx="17">
                  <c:v>4.0039332304760711</c:v>
                </c:pt>
                <c:pt idx="18">
                  <c:v>4.3888556039062605</c:v>
                </c:pt>
                <c:pt idx="19">
                  <c:v>4.7432844473421101</c:v>
                </c:pt>
                <c:pt idx="20">
                  <c:v>5.111624111031249</c:v>
                </c:pt>
                <c:pt idx="21">
                  <c:v>5.4876897156478401</c:v>
                </c:pt>
                <c:pt idx="22">
                  <c:v>7.3487407188014631</c:v>
                </c:pt>
                <c:pt idx="23">
                  <c:v>8.7098280655311573</c:v>
                </c:pt>
                <c:pt idx="24">
                  <c:v>9.3492217809689535</c:v>
                </c:pt>
                <c:pt idx="25">
                  <c:v>10.983972076515711</c:v>
                </c:pt>
                <c:pt idx="26">
                  <c:v>12.456900143762432</c:v>
                </c:pt>
                <c:pt idx="27">
                  <c:v>14.596010490067236</c:v>
                </c:pt>
                <c:pt idx="28">
                  <c:v>15.850424167905553</c:v>
                </c:pt>
                <c:pt idx="29">
                  <c:v>18.25361963794407</c:v>
                </c:pt>
                <c:pt idx="30">
                  <c:v>21.665573237903015</c:v>
                </c:pt>
                <c:pt idx="31">
                  <c:v>24.21835235354142</c:v>
                </c:pt>
                <c:pt idx="32">
                  <c:v>25.927514128337179</c:v>
                </c:pt>
                <c:pt idx="33">
                  <c:v>27.287607438736373</c:v>
                </c:pt>
                <c:pt idx="34">
                  <c:v>29.294768123601227</c:v>
                </c:pt>
                <c:pt idx="35">
                  <c:v>31.976956189548225</c:v>
                </c:pt>
              </c:numCache>
            </c:numRef>
          </c:val>
        </c:ser>
        <c:ser>
          <c:idx val="8"/>
          <c:order val="7"/>
          <c:tx>
            <c:strRef>
              <c:f>'Figure 52'!$P$18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val>
            <c:numRef>
              <c:f>'Figure 52'!$Q$18:$AZ$18</c:f>
              <c:numCache>
                <c:formatCode>General</c:formatCode>
                <c:ptCount val="36"/>
                <c:pt idx="0">
                  <c:v>-6.49</c:v>
                </c:pt>
                <c:pt idx="1">
                  <c:v>-7.15</c:v>
                </c:pt>
                <c:pt idx="2">
                  <c:v>-12.61</c:v>
                </c:pt>
                <c:pt idx="3">
                  <c:v>-5.86</c:v>
                </c:pt>
                <c:pt idx="4">
                  <c:v>-3.14</c:v>
                </c:pt>
                <c:pt idx="5">
                  <c:v>-4.74</c:v>
                </c:pt>
                <c:pt idx="6">
                  <c:v>-5.0599999999999996</c:v>
                </c:pt>
                <c:pt idx="7">
                  <c:v>-3.35</c:v>
                </c:pt>
                <c:pt idx="8">
                  <c:v>-6.62</c:v>
                </c:pt>
                <c:pt idx="9">
                  <c:v>-7.73</c:v>
                </c:pt>
                <c:pt idx="10">
                  <c:v>-8.4499999999999993</c:v>
                </c:pt>
                <c:pt idx="11">
                  <c:v>-7.41</c:v>
                </c:pt>
                <c:pt idx="12" formatCode="0.00">
                  <c:v>-3.4338788916201124</c:v>
                </c:pt>
                <c:pt idx="13" formatCode="0.00">
                  <c:v>-6.57</c:v>
                </c:pt>
                <c:pt idx="14" formatCode="0.00">
                  <c:v>-8.3949999999999996</c:v>
                </c:pt>
                <c:pt idx="15" formatCode="0.00">
                  <c:v>-9.8550000000000004</c:v>
                </c:pt>
                <c:pt idx="16" formatCode="0.00">
                  <c:v>-11.475716033314296</c:v>
                </c:pt>
                <c:pt idx="17" formatCode="0.00">
                  <c:v>-11.475716033314296</c:v>
                </c:pt>
                <c:pt idx="18" formatCode="0.00">
                  <c:v>-11.475716033314296</c:v>
                </c:pt>
                <c:pt idx="19" formatCode="0.00">
                  <c:v>-11.096</c:v>
                </c:pt>
                <c:pt idx="20" formatCode="0.00">
                  <c:v>-10.585000000000001</c:v>
                </c:pt>
                <c:pt idx="21" formatCode="0.00">
                  <c:v>-10.220000000000001</c:v>
                </c:pt>
                <c:pt idx="22" formatCode="0.00">
                  <c:v>-9.8550000000000004</c:v>
                </c:pt>
                <c:pt idx="23" formatCode="0.00">
                  <c:v>-9.49</c:v>
                </c:pt>
                <c:pt idx="24" formatCode="0.00">
                  <c:v>-9.125</c:v>
                </c:pt>
                <c:pt idx="25" formatCode="0.00">
                  <c:v>-8.76</c:v>
                </c:pt>
                <c:pt idx="26" formatCode="0.00">
                  <c:v>-8.3949999999999996</c:v>
                </c:pt>
                <c:pt idx="27" formatCode="0.00">
                  <c:v>-8.0299999999999994</c:v>
                </c:pt>
                <c:pt idx="28" formatCode="0.00">
                  <c:v>-7.665</c:v>
                </c:pt>
                <c:pt idx="29" formatCode="0.00">
                  <c:v>-7.3</c:v>
                </c:pt>
                <c:pt idx="30" formatCode="0.00">
                  <c:v>-6.9349999999999996</c:v>
                </c:pt>
                <c:pt idx="31" formatCode="0.00">
                  <c:v>-6.57</c:v>
                </c:pt>
                <c:pt idx="32" formatCode="0.00">
                  <c:v>-6.2050000000000001</c:v>
                </c:pt>
                <c:pt idx="33" formatCode="0.00">
                  <c:v>-5.84</c:v>
                </c:pt>
                <c:pt idx="34" formatCode="0.00">
                  <c:v>-5.4749999999999996</c:v>
                </c:pt>
                <c:pt idx="35" formatCode="0.00">
                  <c:v>-5.1100000000000003</c:v>
                </c:pt>
              </c:numCache>
            </c:numRef>
          </c:val>
        </c:ser>
        <c:gapWidth val="0"/>
        <c:overlap val="100"/>
        <c:axId val="133228032"/>
        <c:axId val="133229568"/>
      </c:barChart>
      <c:lineChart>
        <c:grouping val="standard"/>
        <c:ser>
          <c:idx val="6"/>
          <c:order val="6"/>
          <c:tx>
            <c:strRef>
              <c:f>'Figure 52'!$P$13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'Figure 52'!$Q$13:$AZ$13</c:f>
              <c:numCache>
                <c:formatCode>0%</c:formatCode>
                <c:ptCount val="36"/>
                <c:pt idx="0">
                  <c:v>1.0226370135027807E-2</c:v>
                </c:pt>
                <c:pt idx="1">
                  <c:v>3.0565923534752404E-2</c:v>
                </c:pt>
                <c:pt idx="2">
                  <c:v>4.722595507775007E-2</c:v>
                </c:pt>
                <c:pt idx="3">
                  <c:v>7.8338278931750716E-2</c:v>
                </c:pt>
                <c:pt idx="4">
                  <c:v>0.11351685740798012</c:v>
                </c:pt>
                <c:pt idx="5">
                  <c:v>0.17096365173288253</c:v>
                </c:pt>
                <c:pt idx="6">
                  <c:v>0.29447659126775372</c:v>
                </c:pt>
                <c:pt idx="7">
                  <c:v>0.34659611275058511</c:v>
                </c:pt>
                <c:pt idx="8">
                  <c:v>0.39593487503888825</c:v>
                </c:pt>
                <c:pt idx="9">
                  <c:v>0.48748073959938365</c:v>
                </c:pt>
                <c:pt idx="10">
                  <c:v>0.58253823103302749</c:v>
                </c:pt>
                <c:pt idx="11">
                  <c:v>0.54231842666658492</c:v>
                </c:pt>
                <c:pt idx="12">
                  <c:v>0.60887982408668317</c:v>
                </c:pt>
                <c:pt idx="13">
                  <c:v>0.59435861080877006</c:v>
                </c:pt>
                <c:pt idx="14">
                  <c:v>0.57509039595423428</c:v>
                </c:pt>
                <c:pt idx="15">
                  <c:v>0.55909120594789508</c:v>
                </c:pt>
                <c:pt idx="16">
                  <c:v>0.53939281427451902</c:v>
                </c:pt>
                <c:pt idx="17">
                  <c:v>0.52647186451479611</c:v>
                </c:pt>
                <c:pt idx="18">
                  <c:v>0.51271930872475246</c:v>
                </c:pt>
                <c:pt idx="19">
                  <c:v>0.53282188127472485</c:v>
                </c:pt>
                <c:pt idx="20">
                  <c:v>0.55259658905544717</c:v>
                </c:pt>
                <c:pt idx="21">
                  <c:v>0.54977318666413511</c:v>
                </c:pt>
                <c:pt idx="22">
                  <c:v>0.5619456803077062</c:v>
                </c:pt>
                <c:pt idx="23">
                  <c:v>0.57161440777866412</c:v>
                </c:pt>
                <c:pt idx="24">
                  <c:v>0.56382027393693246</c:v>
                </c:pt>
                <c:pt idx="25">
                  <c:v>0.56378205726806063</c:v>
                </c:pt>
                <c:pt idx="26">
                  <c:v>0.56957575901292989</c:v>
                </c:pt>
                <c:pt idx="27">
                  <c:v>0.57224418696505841</c:v>
                </c:pt>
                <c:pt idx="28">
                  <c:v>0.58312123854876141</c:v>
                </c:pt>
                <c:pt idx="29">
                  <c:v>0.60047454553901281</c:v>
                </c:pt>
                <c:pt idx="30">
                  <c:v>0.62800864802890055</c:v>
                </c:pt>
                <c:pt idx="31">
                  <c:v>0.64165181961579809</c:v>
                </c:pt>
                <c:pt idx="32">
                  <c:v>0.6480258887934125</c:v>
                </c:pt>
                <c:pt idx="33">
                  <c:v>0.65591166878397467</c:v>
                </c:pt>
                <c:pt idx="34">
                  <c:v>0.66103318381719667</c:v>
                </c:pt>
                <c:pt idx="35">
                  <c:v>0.67833392766917355</c:v>
                </c:pt>
              </c:numCache>
            </c:numRef>
          </c:val>
        </c:ser>
        <c:marker val="1"/>
        <c:axId val="134493312"/>
        <c:axId val="134494848"/>
      </c:lineChart>
      <c:catAx>
        <c:axId val="1332280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229568"/>
        <c:crosses val="autoZero"/>
        <c:auto val="1"/>
        <c:lblAlgn val="ctr"/>
        <c:lblOffset val="100"/>
        <c:tickLblSkip val="2"/>
        <c:tickMarkSkip val="1"/>
      </c:catAx>
      <c:valAx>
        <c:axId val="133229568"/>
        <c:scaling>
          <c:orientation val="minMax"/>
          <c:min val="-20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8359864093974772E-2"/>
              <c:y val="0.4068251897381218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228032"/>
        <c:crosses val="autoZero"/>
        <c:crossBetween val="between"/>
      </c:valAx>
      <c:catAx>
        <c:axId val="134493312"/>
        <c:scaling>
          <c:orientation val="minMax"/>
        </c:scaling>
        <c:delete val="1"/>
        <c:axPos val="b"/>
        <c:tickLblPos val="nextTo"/>
        <c:crossAx val="134494848"/>
        <c:crosses val="autoZero"/>
        <c:auto val="1"/>
        <c:lblAlgn val="ctr"/>
        <c:lblOffset val="100"/>
      </c:catAx>
      <c:valAx>
        <c:axId val="134494848"/>
        <c:scaling>
          <c:orientation val="minMax"/>
          <c:max val="1.2"/>
          <c:min val="-0.2"/>
        </c:scaling>
        <c:axPos val="r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493312"/>
        <c:crosses val="max"/>
        <c:crossBetween val="between"/>
        <c:majorUnit val="0.1"/>
        <c:minorUnit val="0.1"/>
      </c:valAx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08984798725771"/>
          <c:y val="0.2545938284167597"/>
          <c:w val="0.16034281308737974"/>
          <c:h val="0.4015758324511780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History       Future</a:t>
            </a:r>
          </a:p>
        </c:rich>
      </c:tx>
      <c:layout>
        <c:manualLayout>
          <c:xMode val="edge"/>
          <c:yMode val="edge"/>
          <c:x val="0.2591687041564793"/>
          <c:y val="0.10156275828745097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9462102689486572E-2"/>
          <c:y val="8.0729371972076469E-2"/>
          <c:w val="0.69193154034229831"/>
          <c:h val="0.72135600116984344"/>
        </c:manualLayout>
      </c:layout>
      <c:barChart>
        <c:barDir val="col"/>
        <c:grouping val="stacked"/>
        <c:ser>
          <c:idx val="0"/>
          <c:order val="0"/>
          <c:tx>
            <c:strRef>
              <c:f>'Figure 53'!$O$6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53'!$P$6:$AY$6</c:f>
              <c:numCache>
                <c:formatCode>General</c:formatCode>
                <c:ptCount val="36"/>
                <c:pt idx="0">
                  <c:v>99.69</c:v>
                </c:pt>
                <c:pt idx="1">
                  <c:v>96.1</c:v>
                </c:pt>
                <c:pt idx="2">
                  <c:v>99.26</c:v>
                </c:pt>
                <c:pt idx="3">
                  <c:v>93.18</c:v>
                </c:pt>
                <c:pt idx="4">
                  <c:v>85.98</c:v>
                </c:pt>
                <c:pt idx="5">
                  <c:v>78.459999999999994</c:v>
                </c:pt>
                <c:pt idx="6">
                  <c:v>67.06</c:v>
                </c:pt>
                <c:pt idx="7">
                  <c:v>64.209999999999994</c:v>
                </c:pt>
                <c:pt idx="8">
                  <c:v>58.25</c:v>
                </c:pt>
                <c:pt idx="9">
                  <c:v>53.22</c:v>
                </c:pt>
                <c:pt idx="10">
                  <c:v>41.49</c:v>
                </c:pt>
                <c:pt idx="11">
                  <c:v>35.9</c:v>
                </c:pt>
                <c:pt idx="12">
                  <c:v>30.258042383379827</c:v>
                </c:pt>
                <c:pt idx="13">
                  <c:v>32.490956509994191</c:v>
                </c:pt>
                <c:pt idx="14">
                  <c:v>35.056062737636125</c:v>
                </c:pt>
                <c:pt idx="15">
                  <c:v>36.100829696515184</c:v>
                </c:pt>
                <c:pt idx="16">
                  <c:v>36.956842399651023</c:v>
                </c:pt>
                <c:pt idx="17">
                  <c:v>36.104045970039948</c:v>
                </c:pt>
                <c:pt idx="18">
                  <c:v>35.130487842144703</c:v>
                </c:pt>
                <c:pt idx="19">
                  <c:v>34.450539450524005</c:v>
                </c:pt>
                <c:pt idx="20">
                  <c:v>32.083487091290188</c:v>
                </c:pt>
                <c:pt idx="21">
                  <c:v>31.297007446518649</c:v>
                </c:pt>
                <c:pt idx="22">
                  <c:v>29.858419823707962</c:v>
                </c:pt>
                <c:pt idx="23">
                  <c:v>27.073910685869809</c:v>
                </c:pt>
                <c:pt idx="24">
                  <c:v>25.248391216616294</c:v>
                </c:pt>
                <c:pt idx="25">
                  <c:v>23.037917620848781</c:v>
                </c:pt>
                <c:pt idx="26">
                  <c:v>20.588775447908244</c:v>
                </c:pt>
                <c:pt idx="27">
                  <c:v>18.192537817861098</c:v>
                </c:pt>
                <c:pt idx="28">
                  <c:v>15.702753374229275</c:v>
                </c:pt>
                <c:pt idx="29">
                  <c:v>13.39679992805204</c:v>
                </c:pt>
                <c:pt idx="30">
                  <c:v>10.584476596420268</c:v>
                </c:pt>
                <c:pt idx="31">
                  <c:v>9.2030686694421941</c:v>
                </c:pt>
                <c:pt idx="32">
                  <c:v>9.3317631118149578</c:v>
                </c:pt>
                <c:pt idx="33">
                  <c:v>8.640023650103176</c:v>
                </c:pt>
                <c:pt idx="34">
                  <c:v>7.9667532516740538</c:v>
                </c:pt>
                <c:pt idx="35">
                  <c:v>7.2032480391318563</c:v>
                </c:pt>
              </c:numCache>
            </c:numRef>
          </c:val>
        </c:ser>
        <c:ser>
          <c:idx val="4"/>
          <c:order val="1"/>
          <c:tx>
            <c:strRef>
              <c:f>'Figure 53'!$O$11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53'!$P$11:$AY$11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2.3587485409298965E-2</c:v>
                </c:pt>
                <c:pt idx="14">
                  <c:v>6.3745660597078105E-2</c:v>
                </c:pt>
                <c:pt idx="15">
                  <c:v>0.11998654658755499</c:v>
                </c:pt>
                <c:pt idx="16">
                  <c:v>0.19166647648090768</c:v>
                </c:pt>
                <c:pt idx="17">
                  <c:v>0.40114259525075346</c:v>
                </c:pt>
                <c:pt idx="18">
                  <c:v>0.62826005544415964</c:v>
                </c:pt>
                <c:pt idx="19">
                  <c:v>0.94857051820622529</c:v>
                </c:pt>
                <c:pt idx="20">
                  <c:v>1.3295539549900772</c:v>
                </c:pt>
                <c:pt idx="21">
                  <c:v>1.8508848931785966</c:v>
                </c:pt>
                <c:pt idx="22">
                  <c:v>2.4715395496197079</c:v>
                </c:pt>
                <c:pt idx="23">
                  <c:v>2.9256586326652894</c:v>
                </c:pt>
                <c:pt idx="24">
                  <c:v>3.1422210248172551</c:v>
                </c:pt>
                <c:pt idx="25">
                  <c:v>3.2461703447831147</c:v>
                </c:pt>
                <c:pt idx="26">
                  <c:v>3.2639018778750302</c:v>
                </c:pt>
                <c:pt idx="27">
                  <c:v>3.2233112725268818</c:v>
                </c:pt>
                <c:pt idx="28">
                  <c:v>3.2777907035471858</c:v>
                </c:pt>
                <c:pt idx="29">
                  <c:v>3.3986911958858008</c:v>
                </c:pt>
                <c:pt idx="30">
                  <c:v>3.5320064120539176</c:v>
                </c:pt>
                <c:pt idx="31">
                  <c:v>3.6850636162257251</c:v>
                </c:pt>
                <c:pt idx="32">
                  <c:v>3.8424920950379144</c:v>
                </c:pt>
                <c:pt idx="33">
                  <c:v>4.0187275400031481</c:v>
                </c:pt>
                <c:pt idx="34">
                  <c:v>4.2008379032751648</c:v>
                </c:pt>
                <c:pt idx="35">
                  <c:v>4.3933207127836678</c:v>
                </c:pt>
              </c:numCache>
            </c:numRef>
          </c:val>
        </c:ser>
        <c:ser>
          <c:idx val="1"/>
          <c:order val="2"/>
          <c:tx>
            <c:strRef>
              <c:f>'Figure 53'!$O$7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53'!$P$7:$AY$7</c:f>
              <c:numCache>
                <c:formatCode>General</c:formatCode>
                <c:ptCount val="36"/>
                <c:pt idx="0">
                  <c:v>1.1200000000000001</c:v>
                </c:pt>
                <c:pt idx="1">
                  <c:v>2.71</c:v>
                </c:pt>
                <c:pt idx="2">
                  <c:v>4.45</c:v>
                </c:pt>
                <c:pt idx="3">
                  <c:v>6.49</c:v>
                </c:pt>
                <c:pt idx="4">
                  <c:v>9.26</c:v>
                </c:pt>
                <c:pt idx="5">
                  <c:v>9.77</c:v>
                </c:pt>
                <c:pt idx="6">
                  <c:v>19.96</c:v>
                </c:pt>
                <c:pt idx="7">
                  <c:v>23.54</c:v>
                </c:pt>
                <c:pt idx="8">
                  <c:v>25.94</c:v>
                </c:pt>
                <c:pt idx="9">
                  <c:v>23.98</c:v>
                </c:pt>
                <c:pt idx="10">
                  <c:v>22.58</c:v>
                </c:pt>
                <c:pt idx="11">
                  <c:v>26.2</c:v>
                </c:pt>
                <c:pt idx="12">
                  <c:v>25.855064958554365</c:v>
                </c:pt>
                <c:pt idx="13">
                  <c:v>26.867506119766347</c:v>
                </c:pt>
                <c:pt idx="14">
                  <c:v>26.962739691564405</c:v>
                </c:pt>
                <c:pt idx="15">
                  <c:v>26.878084839376854</c:v>
                </c:pt>
                <c:pt idx="16">
                  <c:v>26.632239852635063</c:v>
                </c:pt>
                <c:pt idx="17">
                  <c:v>26.541558375246694</c:v>
                </c:pt>
                <c:pt idx="18">
                  <c:v>25.740405819026812</c:v>
                </c:pt>
                <c:pt idx="19">
                  <c:v>24.088059147291649</c:v>
                </c:pt>
                <c:pt idx="20">
                  <c:v>21.667601993122716</c:v>
                </c:pt>
                <c:pt idx="21">
                  <c:v>19.635557342479323</c:v>
                </c:pt>
                <c:pt idx="22">
                  <c:v>18.273052462422651</c:v>
                </c:pt>
                <c:pt idx="23">
                  <c:v>17.106680118587715</c:v>
                </c:pt>
                <c:pt idx="24">
                  <c:v>16.370544265557697</c:v>
                </c:pt>
                <c:pt idx="25">
                  <c:v>15.398198801114148</c:v>
                </c:pt>
                <c:pt idx="26">
                  <c:v>14.739018587280716</c:v>
                </c:pt>
                <c:pt idx="27">
                  <c:v>13.913716364476707</c:v>
                </c:pt>
                <c:pt idx="28">
                  <c:v>13.035994749534973</c:v>
                </c:pt>
                <c:pt idx="29">
                  <c:v>12.309350364788873</c:v>
                </c:pt>
                <c:pt idx="30">
                  <c:v>11.661870454369874</c:v>
                </c:pt>
                <c:pt idx="31">
                  <c:v>11.052805002131326</c:v>
                </c:pt>
                <c:pt idx="32">
                  <c:v>10.638703852045236</c:v>
                </c:pt>
                <c:pt idx="33">
                  <c:v>10.149788838692363</c:v>
                </c:pt>
                <c:pt idx="34">
                  <c:v>9.7557957539520803</c:v>
                </c:pt>
                <c:pt idx="35">
                  <c:v>9.6404532496067858</c:v>
                </c:pt>
              </c:numCache>
            </c:numRef>
          </c:val>
        </c:ser>
        <c:ser>
          <c:idx val="3"/>
          <c:order val="3"/>
          <c:tx>
            <c:strRef>
              <c:f>'Figure 53'!$O$9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53'!$P$9:$AY$9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2.7</c:v>
                </c:pt>
                <c:pt idx="6">
                  <c:v>2.0099999999999998</c:v>
                </c:pt>
                <c:pt idx="7">
                  <c:v>0.82</c:v>
                </c:pt>
                <c:pt idx="8">
                  <c:v>6.12</c:v>
                </c:pt>
                <c:pt idx="9">
                  <c:v>17.36</c:v>
                </c:pt>
                <c:pt idx="10">
                  <c:v>26.14</c:v>
                </c:pt>
                <c:pt idx="11">
                  <c:v>15.7</c:v>
                </c:pt>
                <c:pt idx="12">
                  <c:v>10.004681398516185</c:v>
                </c:pt>
                <c:pt idx="13">
                  <c:v>9.0052540216170147</c:v>
                </c:pt>
                <c:pt idx="14">
                  <c:v>7.6661180619635454</c:v>
                </c:pt>
                <c:pt idx="15">
                  <c:v>6.5964362454296381</c:v>
                </c:pt>
                <c:pt idx="16">
                  <c:v>5.1222234788151102</c:v>
                </c:pt>
                <c:pt idx="17">
                  <c:v>5.1336242492439492</c:v>
                </c:pt>
                <c:pt idx="18">
                  <c:v>5.1205292013537314</c:v>
                </c:pt>
                <c:pt idx="19">
                  <c:v>5.1495574664460388</c:v>
                </c:pt>
                <c:pt idx="20">
                  <c:v>5.545659211446794</c:v>
                </c:pt>
                <c:pt idx="21">
                  <c:v>5.3877075623236417</c:v>
                </c:pt>
                <c:pt idx="22">
                  <c:v>5.2079331311534638</c:v>
                </c:pt>
                <c:pt idx="23">
                  <c:v>5.0240246633572836</c:v>
                </c:pt>
                <c:pt idx="24">
                  <c:v>4.8212262898944154</c:v>
                </c:pt>
                <c:pt idx="25">
                  <c:v>4.6424950872256936</c:v>
                </c:pt>
                <c:pt idx="26">
                  <c:v>4.4604676904657685</c:v>
                </c:pt>
                <c:pt idx="27">
                  <c:v>4.2766595442641586</c:v>
                </c:pt>
                <c:pt idx="28">
                  <c:v>4.0796005459735953</c:v>
                </c:pt>
                <c:pt idx="29">
                  <c:v>3.9063148915453048</c:v>
                </c:pt>
                <c:pt idx="30">
                  <c:v>3.7164594790801502</c:v>
                </c:pt>
                <c:pt idx="31">
                  <c:v>3.5296387710819883</c:v>
                </c:pt>
                <c:pt idx="32">
                  <c:v>3.3367448552377676</c:v>
                </c:pt>
                <c:pt idx="33">
                  <c:v>3.1532933029573638</c:v>
                </c:pt>
                <c:pt idx="34">
                  <c:v>2.9698986958710356</c:v>
                </c:pt>
                <c:pt idx="35">
                  <c:v>2.7890738406550808</c:v>
                </c:pt>
              </c:numCache>
            </c:numRef>
          </c:val>
        </c:ser>
        <c:ser>
          <c:idx val="2"/>
          <c:order val="4"/>
          <c:tx>
            <c:strRef>
              <c:f>'Figure 53'!$O$8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53'!$P$8:$AY$8</c:f>
              <c:numCache>
                <c:formatCode>General</c:formatCode>
                <c:ptCount val="36"/>
                <c:pt idx="0">
                  <c:v>0.54</c:v>
                </c:pt>
                <c:pt idx="1">
                  <c:v>0.66</c:v>
                </c:pt>
                <c:pt idx="2">
                  <c:v>0.09</c:v>
                </c:pt>
                <c:pt idx="3">
                  <c:v>1.89</c:v>
                </c:pt>
                <c:pt idx="4">
                  <c:v>2.0299999999999998</c:v>
                </c:pt>
                <c:pt idx="5">
                  <c:v>3.83</c:v>
                </c:pt>
                <c:pt idx="6">
                  <c:v>5.95</c:v>
                </c:pt>
                <c:pt idx="7">
                  <c:v>10.26</c:v>
                </c:pt>
                <c:pt idx="8">
                  <c:v>6.54</c:v>
                </c:pt>
                <c:pt idx="9">
                  <c:v>9.07</c:v>
                </c:pt>
                <c:pt idx="10">
                  <c:v>7.69</c:v>
                </c:pt>
                <c:pt idx="11">
                  <c:v>6.4</c:v>
                </c:pt>
                <c:pt idx="12">
                  <c:v>10.560989063563698</c:v>
                </c:pt>
                <c:pt idx="13">
                  <c:v>7.2042032172936121</c:v>
                </c:pt>
                <c:pt idx="14">
                  <c:v>6.205905097780013</c:v>
                </c:pt>
                <c:pt idx="15">
                  <c:v>4.3976241636197591</c:v>
                </c:pt>
                <c:pt idx="16">
                  <c:v>3.2928579506668565</c:v>
                </c:pt>
                <c:pt idx="17">
                  <c:v>3.3001870173711101</c:v>
                </c:pt>
                <c:pt idx="18">
                  <c:v>3.2917687722988269</c:v>
                </c:pt>
                <c:pt idx="19">
                  <c:v>3.3104297998581687</c:v>
                </c:pt>
                <c:pt idx="20">
                  <c:v>3.8819614480127558</c:v>
                </c:pt>
                <c:pt idx="21">
                  <c:v>3.7156603878094079</c:v>
                </c:pt>
                <c:pt idx="22">
                  <c:v>3.5339546247112796</c:v>
                </c:pt>
                <c:pt idx="23">
                  <c:v>3.3493497755715218</c:v>
                </c:pt>
                <c:pt idx="24">
                  <c:v>3.1523402664694253</c:v>
                </c:pt>
                <c:pt idx="25">
                  <c:v>2.9711968558244437</c:v>
                </c:pt>
                <c:pt idx="26">
                  <c:v>2.7877923065411054</c:v>
                </c:pt>
                <c:pt idx="27">
                  <c:v>2.6031840704216616</c:v>
                </c:pt>
                <c:pt idx="28">
                  <c:v>2.4106730498934876</c:v>
                </c:pt>
                <c:pt idx="29">
                  <c:v>2.2321799380258884</c:v>
                </c:pt>
                <c:pt idx="30">
                  <c:v>2.0440527134940827</c:v>
                </c:pt>
                <c:pt idx="31">
                  <c:v>1.8577046163589412</c:v>
                </c:pt>
                <c:pt idx="32">
                  <c:v>1.6683724276188838</c:v>
                </c:pt>
                <c:pt idx="33">
                  <c:v>1.4839027308034654</c:v>
                </c:pt>
                <c:pt idx="34">
                  <c:v>1.2993306794435782</c:v>
                </c:pt>
                <c:pt idx="35">
                  <c:v>1.1156295362620325</c:v>
                </c:pt>
              </c:numCache>
            </c:numRef>
          </c:val>
        </c:ser>
        <c:ser>
          <c:idx val="7"/>
          <c:order val="5"/>
          <c:tx>
            <c:strRef>
              <c:f>'Figure 53'!$O$10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00FF"/>
              </a:fgClr>
              <a:bgClr>
                <a:srgbClr val="FFFF00"/>
              </a:bgClr>
            </a:pattFill>
            <a:ln w="25400">
              <a:noFill/>
            </a:ln>
          </c:spPr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53'!$P$10:$AY$10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0.68768278144045059</c:v>
                </c:pt>
                <c:pt idx="13">
                  <c:v>3.6021016086468061</c:v>
                </c:pt>
                <c:pt idx="14">
                  <c:v>3.650532410458831</c:v>
                </c:pt>
                <c:pt idx="15">
                  <c:v>3.6646868030164659</c:v>
                </c:pt>
                <c:pt idx="16">
                  <c:v>3.658731056296507</c:v>
                </c:pt>
                <c:pt idx="17">
                  <c:v>4.0335619101202456</c:v>
                </c:pt>
                <c:pt idx="18">
                  <c:v>4.3890250297317701</c:v>
                </c:pt>
                <c:pt idx="19">
                  <c:v>4.7817319331284658</c:v>
                </c:pt>
                <c:pt idx="20">
                  <c:v>6.698805027501094</c:v>
                </c:pt>
                <c:pt idx="21">
                  <c:v>7.313641984054021</c:v>
                </c:pt>
                <c:pt idx="22">
                  <c:v>8.6131496620212857</c:v>
                </c:pt>
                <c:pt idx="23">
                  <c:v>12.260583598493847</c:v>
                </c:pt>
                <c:pt idx="24">
                  <c:v>13.792664250281275</c:v>
                </c:pt>
                <c:pt idx="25">
                  <c:v>15.118063090203814</c:v>
                </c:pt>
                <c:pt idx="26">
                  <c:v>17.66513102174731</c:v>
                </c:pt>
                <c:pt idx="27">
                  <c:v>20.227024128631314</c:v>
                </c:pt>
                <c:pt idx="28">
                  <c:v>22.666771372276028</c:v>
                </c:pt>
                <c:pt idx="29">
                  <c:v>24.65071060533846</c:v>
                </c:pt>
                <c:pt idx="30">
                  <c:v>26.85178810912716</c:v>
                </c:pt>
                <c:pt idx="31">
                  <c:v>28.628431853850735</c:v>
                </c:pt>
                <c:pt idx="32">
                  <c:v>27.98734627915432</c:v>
                </c:pt>
                <c:pt idx="33">
                  <c:v>28.088319891076853</c:v>
                </c:pt>
                <c:pt idx="34">
                  <c:v>28.869289921238625</c:v>
                </c:pt>
                <c:pt idx="35">
                  <c:v>28.884270031560561</c:v>
                </c:pt>
              </c:numCache>
            </c:numRef>
          </c:val>
        </c:ser>
        <c:ser>
          <c:idx val="8"/>
          <c:order val="7"/>
          <c:tx>
            <c:strRef>
              <c:f>'Figure 53'!$O$18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val>
            <c:numRef>
              <c:f>'Figure 53'!$P$18:$AY$18</c:f>
              <c:numCache>
                <c:formatCode>General</c:formatCode>
                <c:ptCount val="36"/>
                <c:pt idx="0">
                  <c:v>-6.49</c:v>
                </c:pt>
                <c:pt idx="1">
                  <c:v>-7.15</c:v>
                </c:pt>
                <c:pt idx="2">
                  <c:v>-12.61</c:v>
                </c:pt>
                <c:pt idx="3">
                  <c:v>-5.86</c:v>
                </c:pt>
                <c:pt idx="4">
                  <c:v>-3.14</c:v>
                </c:pt>
                <c:pt idx="5">
                  <c:v>-4.74</c:v>
                </c:pt>
                <c:pt idx="6">
                  <c:v>-5.0599999999999996</c:v>
                </c:pt>
                <c:pt idx="7">
                  <c:v>-3.35</c:v>
                </c:pt>
                <c:pt idx="8">
                  <c:v>-6.62</c:v>
                </c:pt>
                <c:pt idx="9">
                  <c:v>-7.73</c:v>
                </c:pt>
                <c:pt idx="10">
                  <c:v>-8.4499999999999993</c:v>
                </c:pt>
                <c:pt idx="11">
                  <c:v>-7.41</c:v>
                </c:pt>
                <c:pt idx="12">
                  <c:v>-3.432406470000001</c:v>
                </c:pt>
                <c:pt idx="13">
                  <c:v>-4.1689129897213464</c:v>
                </c:pt>
                <c:pt idx="14">
                  <c:v>-4.5248086447834028</c:v>
                </c:pt>
                <c:pt idx="15">
                  <c:v>-5.4487515881236073</c:v>
                </c:pt>
                <c:pt idx="16">
                  <c:v>-5.9080349048482663</c:v>
                </c:pt>
                <c:pt idx="17">
                  <c:v>-5.8658480486036568</c:v>
                </c:pt>
                <c:pt idx="18">
                  <c:v>-5.8096880042153982</c:v>
                </c:pt>
                <c:pt idx="19">
                  <c:v>-5.7493676426912703</c:v>
                </c:pt>
                <c:pt idx="20">
                  <c:v>-5.315690187581505</c:v>
                </c:pt>
                <c:pt idx="21">
                  <c:v>-5.2796246820947674</c:v>
                </c:pt>
                <c:pt idx="22">
                  <c:v>-5.1493410403362789</c:v>
                </c:pt>
                <c:pt idx="23">
                  <c:v>-4.7031677780417436</c:v>
                </c:pt>
                <c:pt idx="24">
                  <c:v>-4.491473185782656</c:v>
                </c:pt>
                <c:pt idx="25">
                  <c:v>-4.2980459118229017</c:v>
                </c:pt>
                <c:pt idx="26">
                  <c:v>-3.9097864344169597</c:v>
                </c:pt>
                <c:pt idx="27">
                  <c:v>-3.4872061658894236</c:v>
                </c:pt>
                <c:pt idx="28">
                  <c:v>-3.0401845582168292</c:v>
                </c:pt>
                <c:pt idx="29">
                  <c:v>-2.886978715176848</c:v>
                </c:pt>
                <c:pt idx="30">
                  <c:v>-2.7594124257164756</c:v>
                </c:pt>
                <c:pt idx="31">
                  <c:v>-2.7380130834028664</c:v>
                </c:pt>
                <c:pt idx="32">
                  <c:v>-3.0458892674236258</c:v>
                </c:pt>
                <c:pt idx="33">
                  <c:v>-3.2716740361540895</c:v>
                </c:pt>
                <c:pt idx="34">
                  <c:v>-3.4080286717257633</c:v>
                </c:pt>
                <c:pt idx="35">
                  <c:v>-3.665822959632032</c:v>
                </c:pt>
              </c:numCache>
            </c:numRef>
          </c:val>
        </c:ser>
        <c:gapWidth val="0"/>
        <c:overlap val="100"/>
        <c:axId val="134395392"/>
        <c:axId val="134396928"/>
      </c:barChart>
      <c:lineChart>
        <c:grouping val="standard"/>
        <c:ser>
          <c:idx val="6"/>
          <c:order val="6"/>
          <c:tx>
            <c:strRef>
              <c:f>'Figure 53'!$O$13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'Figure 53'!$P$13:$AY$13</c:f>
              <c:numCache>
                <c:formatCode>General</c:formatCode>
                <c:ptCount val="36"/>
                <c:pt idx="0">
                  <c:v>1.0226370135027807E-2</c:v>
                </c:pt>
                <c:pt idx="1">
                  <c:v>3.0565923534752404E-2</c:v>
                </c:pt>
                <c:pt idx="2">
                  <c:v>4.722595507775007E-2</c:v>
                </c:pt>
                <c:pt idx="3">
                  <c:v>7.8338278931750716E-2</c:v>
                </c:pt>
                <c:pt idx="4">
                  <c:v>0.11351685740798012</c:v>
                </c:pt>
                <c:pt idx="5">
                  <c:v>0.17096365173288253</c:v>
                </c:pt>
                <c:pt idx="6">
                  <c:v>0.29447659126775372</c:v>
                </c:pt>
                <c:pt idx="7">
                  <c:v>0.34659611275058511</c:v>
                </c:pt>
                <c:pt idx="8">
                  <c:v>0.39593487503888825</c:v>
                </c:pt>
                <c:pt idx="9">
                  <c:v>0.48748073959938365</c:v>
                </c:pt>
                <c:pt idx="10">
                  <c:v>0.58253823103302749</c:v>
                </c:pt>
                <c:pt idx="11">
                  <c:v>0.54231842666658492</c:v>
                </c:pt>
                <c:pt idx="12">
                  <c:v>0.60889974603454244</c:v>
                </c:pt>
                <c:pt idx="13">
                  <c:v>0.58942969740517104</c:v>
                </c:pt>
                <c:pt idx="14">
                  <c:v>0.55882466345081561</c:v>
                </c:pt>
                <c:pt idx="15">
                  <c:v>0.53418323422155811</c:v>
                </c:pt>
                <c:pt idx="16">
                  <c:v>0.51026664341170136</c:v>
                </c:pt>
                <c:pt idx="17">
                  <c:v>0.51657797894488489</c:v>
                </c:pt>
                <c:pt idx="18">
                  <c:v>0.51872788067908282</c:v>
                </c:pt>
                <c:pt idx="19">
                  <c:v>0.51327305024669156</c:v>
                </c:pt>
                <c:pt idx="20">
                  <c:v>0.53076230149733084</c:v>
                </c:pt>
                <c:pt idx="21">
                  <c:v>0.52098739627650015</c:v>
                </c:pt>
                <c:pt idx="22">
                  <c:v>0.5242659298140796</c:v>
                </c:pt>
                <c:pt idx="23">
                  <c:v>0.55713791798160717</c:v>
                </c:pt>
                <c:pt idx="24">
                  <c:v>0.57324925285899175</c:v>
                </c:pt>
                <c:pt idx="25">
                  <c:v>0.59195095927621333</c:v>
                </c:pt>
                <c:pt idx="26">
                  <c:v>0.62439737541982199</c:v>
                </c:pt>
                <c:pt idx="27">
                  <c:v>0.65699755746118405</c:v>
                </c:pt>
                <c:pt idx="28">
                  <c:v>0.68972646524615089</c:v>
                </c:pt>
                <c:pt idx="29">
                  <c:v>0.71957995849985346</c:v>
                </c:pt>
                <c:pt idx="30">
                  <c:v>0.7582407097992514</c:v>
                </c:pt>
                <c:pt idx="31">
                  <c:v>0.77762485615106569</c:v>
                </c:pt>
                <c:pt idx="32">
                  <c:v>0.76808102820092994</c:v>
                </c:pt>
                <c:pt idx="33">
                  <c:v>0.772054265212058</c:v>
                </c:pt>
                <c:pt idx="34">
                  <c:v>0.77901979801520427</c:v>
                </c:pt>
                <c:pt idx="35">
                  <c:v>0.78535205758061699</c:v>
                </c:pt>
              </c:numCache>
            </c:numRef>
          </c:val>
        </c:ser>
        <c:marker val="1"/>
        <c:axId val="133964928"/>
        <c:axId val="133966464"/>
      </c:lineChart>
      <c:catAx>
        <c:axId val="1343953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396928"/>
        <c:crosses val="autoZero"/>
        <c:auto val="1"/>
        <c:lblAlgn val="ctr"/>
        <c:lblOffset val="100"/>
        <c:tickLblSkip val="2"/>
        <c:tickMarkSkip val="1"/>
      </c:catAx>
      <c:valAx>
        <c:axId val="134396928"/>
        <c:scaling>
          <c:orientation val="minMax"/>
          <c:min val="-20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9559902200488997E-2"/>
              <c:y val="0.3932301667026946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395392"/>
        <c:crosses val="autoZero"/>
        <c:crossBetween val="between"/>
      </c:valAx>
      <c:catAx>
        <c:axId val="133964928"/>
        <c:scaling>
          <c:orientation val="minMax"/>
        </c:scaling>
        <c:delete val="1"/>
        <c:axPos val="b"/>
        <c:tickLblPos val="nextTo"/>
        <c:crossAx val="133966464"/>
        <c:crosses val="autoZero"/>
        <c:auto val="1"/>
        <c:lblAlgn val="ctr"/>
        <c:lblOffset val="100"/>
      </c:catAx>
      <c:valAx>
        <c:axId val="133966464"/>
        <c:scaling>
          <c:orientation val="minMax"/>
          <c:max val="1.2"/>
          <c:min val="-0.2"/>
        </c:scaling>
        <c:axPos val="r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964928"/>
        <c:crosses val="max"/>
        <c:crossBetween val="between"/>
        <c:majorUnit val="0.1"/>
        <c:minorUnit val="0.1"/>
      </c:valAx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29584352078312"/>
          <c:y val="0.24218811591622913"/>
          <c:w val="0.16014669926650366"/>
          <c:h val="0.3984385132815382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9285714285714204E-2"/>
          <c:y val="6.4433070776959644E-2"/>
          <c:w val="0.70192307692307754"/>
          <c:h val="0.7448462981816536"/>
        </c:manualLayout>
      </c:layout>
      <c:areaChart>
        <c:grouping val="standard"/>
        <c:ser>
          <c:idx val="2"/>
          <c:order val="2"/>
          <c:tx>
            <c:strRef>
              <c:f>'Figure 54'!$O$9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cat>
            <c:strRef>
              <c:f>'Figure 54'!$P$6:$AY$6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54'!$P$9:$AA$9</c:f>
              <c:numCache>
                <c:formatCode>General</c:formatCode>
                <c:ptCount val="12"/>
                <c:pt idx="0">
                  <c:v>99.69</c:v>
                </c:pt>
                <c:pt idx="1">
                  <c:v>96.1</c:v>
                </c:pt>
                <c:pt idx="2">
                  <c:v>99.26</c:v>
                </c:pt>
                <c:pt idx="3">
                  <c:v>93.18</c:v>
                </c:pt>
                <c:pt idx="4">
                  <c:v>85.98</c:v>
                </c:pt>
                <c:pt idx="5">
                  <c:v>78.459999999999994</c:v>
                </c:pt>
                <c:pt idx="6">
                  <c:v>67.06</c:v>
                </c:pt>
                <c:pt idx="7">
                  <c:v>64.209999999999994</c:v>
                </c:pt>
                <c:pt idx="8">
                  <c:v>58.25</c:v>
                </c:pt>
                <c:pt idx="9">
                  <c:v>53.22</c:v>
                </c:pt>
                <c:pt idx="10">
                  <c:v>41.49</c:v>
                </c:pt>
                <c:pt idx="11">
                  <c:v>35.9</c:v>
                </c:pt>
              </c:numCache>
            </c:numRef>
          </c:val>
        </c:ser>
        <c:axId val="134771456"/>
        <c:axId val="134772992"/>
      </c:areaChart>
      <c:lineChart>
        <c:grouping val="standard"/>
        <c:ser>
          <c:idx val="0"/>
          <c:order val="0"/>
          <c:tx>
            <c:strRef>
              <c:f>'Figure 54'!$O$7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'Figure 54'!$P$6:$AY$6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54'!$P$7:$AY$7</c:f>
              <c:numCache>
                <c:formatCode>General</c:formatCode>
                <c:ptCount val="36"/>
                <c:pt idx="11">
                  <c:v>35.9</c:v>
                </c:pt>
                <c:pt idx="12">
                  <c:v>30.258042383379827</c:v>
                </c:pt>
                <c:pt idx="13">
                  <c:v>32.490956509994191</c:v>
                </c:pt>
                <c:pt idx="14">
                  <c:v>35.056062737636125</c:v>
                </c:pt>
                <c:pt idx="15">
                  <c:v>36.100829696515184</c:v>
                </c:pt>
                <c:pt idx="16">
                  <c:v>36.956842399651023</c:v>
                </c:pt>
                <c:pt idx="17">
                  <c:v>36.104045970039948</c:v>
                </c:pt>
                <c:pt idx="18">
                  <c:v>35.130487842144703</c:v>
                </c:pt>
                <c:pt idx="19">
                  <c:v>34.450539450524005</c:v>
                </c:pt>
                <c:pt idx="20">
                  <c:v>32.083487091290188</c:v>
                </c:pt>
                <c:pt idx="21">
                  <c:v>31.297007446518649</c:v>
                </c:pt>
                <c:pt idx="22">
                  <c:v>29.858419823707962</c:v>
                </c:pt>
                <c:pt idx="23">
                  <c:v>27.073910685869809</c:v>
                </c:pt>
                <c:pt idx="24">
                  <c:v>25.248391216616294</c:v>
                </c:pt>
                <c:pt idx="25">
                  <c:v>23.037917620848781</c:v>
                </c:pt>
                <c:pt idx="26">
                  <c:v>20.588775447908244</c:v>
                </c:pt>
                <c:pt idx="27">
                  <c:v>18.192537817861098</c:v>
                </c:pt>
                <c:pt idx="28">
                  <c:v>15.702753374229275</c:v>
                </c:pt>
                <c:pt idx="29">
                  <c:v>13.39679992805204</c:v>
                </c:pt>
                <c:pt idx="30">
                  <c:v>10.584476596420268</c:v>
                </c:pt>
                <c:pt idx="31">
                  <c:v>9.2030686694421941</c:v>
                </c:pt>
                <c:pt idx="32">
                  <c:v>9.3317631118149578</c:v>
                </c:pt>
                <c:pt idx="33">
                  <c:v>8.640023650103176</c:v>
                </c:pt>
                <c:pt idx="34">
                  <c:v>7.9667532516740538</c:v>
                </c:pt>
                <c:pt idx="35">
                  <c:v>7.2032480391318563</c:v>
                </c:pt>
              </c:numCache>
            </c:numRef>
          </c:val>
        </c:ser>
        <c:ser>
          <c:idx val="1"/>
          <c:order val="1"/>
          <c:tx>
            <c:strRef>
              <c:f>'Figure 54'!$O$8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'Figure 54'!$P$6:$AY$6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54'!$P$8:$AY$8</c:f>
              <c:numCache>
                <c:formatCode>General</c:formatCode>
                <c:ptCount val="36"/>
                <c:pt idx="11">
                  <c:v>35.9</c:v>
                </c:pt>
                <c:pt idx="12">
                  <c:v>30.224625168824069</c:v>
                </c:pt>
                <c:pt idx="13">
                  <c:v>32.794861476005231</c:v>
                </c:pt>
                <c:pt idx="14">
                  <c:v>34.89168277014722</c:v>
                </c:pt>
                <c:pt idx="15">
                  <c:v>35.784932653226207</c:v>
                </c:pt>
                <c:pt idx="16">
                  <c:v>36.738542542010372</c:v>
                </c:pt>
                <c:pt idx="17">
                  <c:v>36.763386934371191</c:v>
                </c:pt>
                <c:pt idx="18">
                  <c:v>37.305272633203209</c:v>
                </c:pt>
                <c:pt idx="19">
                  <c:v>36.286126022167139</c:v>
                </c:pt>
                <c:pt idx="20">
                  <c:v>35.14789503924613</c:v>
                </c:pt>
                <c:pt idx="21">
                  <c:v>34.586953288267139</c:v>
                </c:pt>
                <c:pt idx="22">
                  <c:v>33.577442454079218</c:v>
                </c:pt>
                <c:pt idx="23">
                  <c:v>32.465495804344869</c:v>
                </c:pt>
                <c:pt idx="24">
                  <c:v>32.268095946967406</c:v>
                </c:pt>
                <c:pt idx="25">
                  <c:v>31.406780717465775</c:v>
                </c:pt>
                <c:pt idx="26">
                  <c:v>29.906264949807518</c:v>
                </c:pt>
                <c:pt idx="27">
                  <c:v>28.377527977914959</c:v>
                </c:pt>
                <c:pt idx="28">
                  <c:v>26.431344768577475</c:v>
                </c:pt>
                <c:pt idx="29">
                  <c:v>24.303910848923785</c:v>
                </c:pt>
                <c:pt idx="30">
                  <c:v>21.512133457421474</c:v>
                </c:pt>
                <c:pt idx="31">
                  <c:v>20.097281973868458</c:v>
                </c:pt>
                <c:pt idx="32">
                  <c:v>19.054225731991664</c:v>
                </c:pt>
                <c:pt idx="33">
                  <c:v>17.730526077359158</c:v>
                </c:pt>
                <c:pt idx="34">
                  <c:v>17.060258777486627</c:v>
                </c:pt>
                <c:pt idx="35">
                  <c:v>15.563404453294115</c:v>
                </c:pt>
              </c:numCache>
            </c:numRef>
          </c:val>
        </c:ser>
        <c:marker val="1"/>
        <c:axId val="134771456"/>
        <c:axId val="134772992"/>
      </c:lineChart>
      <c:catAx>
        <c:axId val="134771456"/>
        <c:scaling>
          <c:orientation val="minMax"/>
        </c:scaling>
        <c:axPos val="b"/>
        <c:numFmt formatCode="yy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772992"/>
        <c:crosses val="autoZero"/>
        <c:auto val="1"/>
        <c:lblAlgn val="ctr"/>
        <c:lblOffset val="100"/>
        <c:tickLblSkip val="2"/>
        <c:tickMarkSkip val="1"/>
      </c:catAx>
      <c:valAx>
        <c:axId val="134772992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2.2008253094910592E-2"/>
              <c:y val="0.3901819636886479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77145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200549450549447"/>
          <c:y val="0.36340251918205269"/>
          <c:w val="0.17032967032967025"/>
          <c:h val="0.1494847242025463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5032341526520094E-2"/>
          <c:y val="6.3451855285155345E-2"/>
          <c:w val="0.72445019404915911"/>
          <c:h val="0.74873189236483406"/>
        </c:manualLayout>
      </c:layout>
      <c:lineChart>
        <c:grouping val="standard"/>
        <c:ser>
          <c:idx val="0"/>
          <c:order val="0"/>
          <c:tx>
            <c:strRef>
              <c:f>'Figure 55'!$P$7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55'!$Q$6:$AN$6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55'!$Q$7:$AN$7</c:f>
              <c:numCache>
                <c:formatCode>General</c:formatCode>
                <c:ptCount val="24"/>
                <c:pt idx="0">
                  <c:v>0</c:v>
                </c:pt>
                <c:pt idx="1">
                  <c:v>2.3587485409298965E-2</c:v>
                </c:pt>
                <c:pt idx="2">
                  <c:v>0</c:v>
                </c:pt>
                <c:pt idx="3">
                  <c:v>0.11998654658755499</c:v>
                </c:pt>
                <c:pt idx="4">
                  <c:v>0.19166647648090768</c:v>
                </c:pt>
                <c:pt idx="5">
                  <c:v>0.28013573794714608</c:v>
                </c:pt>
                <c:pt idx="6">
                  <c:v>0.38320615795080243</c:v>
                </c:pt>
                <c:pt idx="7">
                  <c:v>0.50580935021058304</c:v>
                </c:pt>
                <c:pt idx="8">
                  <c:v>0.64558931891163929</c:v>
                </c:pt>
                <c:pt idx="9">
                  <c:v>0.81614982435972738</c:v>
                </c:pt>
                <c:pt idx="10">
                  <c:v>1.0007723517921392</c:v>
                </c:pt>
                <c:pt idx="11">
                  <c:v>1.1955486924296577</c:v>
                </c:pt>
                <c:pt idx="12">
                  <c:v>1.3903530095912797</c:v>
                </c:pt>
                <c:pt idx="13">
                  <c:v>1.5928315738288863</c:v>
                </c:pt>
                <c:pt idx="14">
                  <c:v>1.7945443876493372</c:v>
                </c:pt>
                <c:pt idx="15">
                  <c:v>1.9977566647820266</c:v>
                </c:pt>
                <c:pt idx="16">
                  <c:v>2.1926779237061944</c:v>
                </c:pt>
                <c:pt idx="17">
                  <c:v>2.3995001844491988</c:v>
                </c:pt>
                <c:pt idx="18">
                  <c:v>2.5965888342905901</c:v>
                </c:pt>
                <c:pt idx="19">
                  <c:v>2.7959610972346471</c:v>
                </c:pt>
                <c:pt idx="20">
                  <c:v>2.9909365244477835</c:v>
                </c:pt>
                <c:pt idx="21">
                  <c:v>3.1957205288606101</c:v>
                </c:pt>
                <c:pt idx="22">
                  <c:v>3.4042236034234281</c:v>
                </c:pt>
                <c:pt idx="23">
                  <c:v>3.6207650886179956</c:v>
                </c:pt>
              </c:numCache>
            </c:numRef>
          </c:val>
        </c:ser>
        <c:ser>
          <c:idx val="1"/>
          <c:order val="1"/>
          <c:tx>
            <c:strRef>
              <c:f>'Figure 55'!$P$8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55'!$Q$6:$AN$6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55'!$Q$8:$AN$8</c:f>
              <c:numCache>
                <c:formatCode>General</c:formatCode>
                <c:ptCount val="24"/>
                <c:pt idx="0">
                  <c:v>0</c:v>
                </c:pt>
                <c:pt idx="1">
                  <c:v>1.3922872244426539E-2</c:v>
                </c:pt>
                <c:pt idx="2">
                  <c:v>0</c:v>
                </c:pt>
                <c:pt idx="3">
                  <c:v>3.7108424995054394E-2</c:v>
                </c:pt>
                <c:pt idx="4">
                  <c:v>6.9646633488700704E-2</c:v>
                </c:pt>
                <c:pt idx="5">
                  <c:v>0.11150997109669573</c:v>
                </c:pt>
                <c:pt idx="6">
                  <c:v>0.16339787753231327</c:v>
                </c:pt>
                <c:pt idx="7">
                  <c:v>0.16300922458894354</c:v>
                </c:pt>
                <c:pt idx="8">
                  <c:v>0.16312000976983282</c:v>
                </c:pt>
                <c:pt idx="9">
                  <c:v>0.16344613412110109</c:v>
                </c:pt>
                <c:pt idx="10">
                  <c:v>0.16415695721482096</c:v>
                </c:pt>
                <c:pt idx="11">
                  <c:v>0.16423408586429236</c:v>
                </c:pt>
                <c:pt idx="12">
                  <c:v>0.16452118847685401</c:v>
                </c:pt>
                <c:pt idx="13">
                  <c:v>0.16479765927007653</c:v>
                </c:pt>
                <c:pt idx="14">
                  <c:v>0.16464189681704372</c:v>
                </c:pt>
                <c:pt idx="15">
                  <c:v>0.16489528556427291</c:v>
                </c:pt>
                <c:pt idx="16">
                  <c:v>0.16451994089620817</c:v>
                </c:pt>
                <c:pt idx="17">
                  <c:v>0.16481426211321409</c:v>
                </c:pt>
                <c:pt idx="18">
                  <c:v>0.1646369528420705</c:v>
                </c:pt>
                <c:pt idx="19">
                  <c:v>0.16440423822360647</c:v>
                </c:pt>
                <c:pt idx="20">
                  <c:v>0.16374490849352347</c:v>
                </c:pt>
                <c:pt idx="21">
                  <c:v>0.16386098011744041</c:v>
                </c:pt>
                <c:pt idx="22">
                  <c:v>0.16380826323208655</c:v>
                </c:pt>
                <c:pt idx="23">
                  <c:v>0.16357994840491302</c:v>
                </c:pt>
              </c:numCache>
            </c:numRef>
          </c:val>
        </c:ser>
        <c:marker val="1"/>
        <c:axId val="134435200"/>
        <c:axId val="134436736"/>
      </c:lineChart>
      <c:catAx>
        <c:axId val="1344352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436736"/>
        <c:crosses val="autoZero"/>
        <c:auto val="1"/>
        <c:lblAlgn val="ctr"/>
        <c:lblOffset val="100"/>
        <c:tickLblSkip val="1"/>
        <c:tickMarkSkip val="1"/>
      </c:catAx>
      <c:valAx>
        <c:axId val="134436736"/>
        <c:scaling>
          <c:orientation val="minMax"/>
          <c:max val="1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9430051813471513E-2"/>
              <c:y val="0.3907455012853472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43520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53040103492859"/>
          <c:y val="0.38832535434515097"/>
          <c:w val="0.16041397153945675"/>
          <c:h val="9.89848942448424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5422674678124704E-2"/>
          <c:y val="6.281407035175883E-2"/>
          <c:w val="0.72431775509854213"/>
          <c:h val="0.74874371859296485"/>
        </c:manualLayout>
      </c:layout>
      <c:lineChart>
        <c:grouping val="standard"/>
        <c:ser>
          <c:idx val="0"/>
          <c:order val="0"/>
          <c:tx>
            <c:strRef>
              <c:f>'Figure 56'!$P$9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56'!$Q$8:$AN$8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56'!$Q$9:$AN$9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7.4935634678068019E-2</c:v>
                </c:pt>
                <c:pt idx="8">
                  <c:v>0.19224951933015552</c:v>
                </c:pt>
                <c:pt idx="9">
                  <c:v>0.41421978405469817</c:v>
                </c:pt>
                <c:pt idx="10">
                  <c:v>0.84953517432569137</c:v>
                </c:pt>
                <c:pt idx="11">
                  <c:v>1.1086194818795825</c:v>
                </c:pt>
                <c:pt idx="12">
                  <c:v>1.1325258687549238</c:v>
                </c:pt>
                <c:pt idx="13">
                  <c:v>1.0331014273008761</c:v>
                </c:pt>
                <c:pt idx="14">
                  <c:v>0.84860906996920682</c:v>
                </c:pt>
                <c:pt idx="15">
                  <c:v>0.60450926522997284</c:v>
                </c:pt>
                <c:pt idx="16">
                  <c:v>0.46575524240681859</c:v>
                </c:pt>
                <c:pt idx="17">
                  <c:v>0.37790092868606318</c:v>
                </c:pt>
                <c:pt idx="18">
                  <c:v>0.31476884475694183</c:v>
                </c:pt>
                <c:pt idx="19">
                  <c:v>0.26862917712719159</c:v>
                </c:pt>
                <c:pt idx="20">
                  <c:v>0.23240402522934589</c:v>
                </c:pt>
                <c:pt idx="21">
                  <c:v>0.20347762103209163</c:v>
                </c:pt>
                <c:pt idx="22">
                  <c:v>0.17664794708865808</c:v>
                </c:pt>
                <c:pt idx="23">
                  <c:v>0.15152184897980775</c:v>
                </c:pt>
              </c:numCache>
            </c:numRef>
          </c:val>
        </c:ser>
        <c:ser>
          <c:idx val="1"/>
          <c:order val="1"/>
          <c:tx>
            <c:strRef>
              <c:f>'Figure 56'!$P$10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56'!$Q$8:$AN$8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56'!$Q$10:$AN$10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0.29627817534674544</c:v>
                </c:pt>
                <c:pt idx="8">
                  <c:v>0.71145471643638769</c:v>
                </c:pt>
                <c:pt idx="9">
                  <c:v>1.4898010109573447</c:v>
                </c:pt>
                <c:pt idx="10">
                  <c:v>1.8401099113946617</c:v>
                </c:pt>
                <c:pt idx="11">
                  <c:v>2.1888581207041824</c:v>
                </c:pt>
                <c:pt idx="12">
                  <c:v>2.5349812692431302</c:v>
                </c:pt>
                <c:pt idx="13">
                  <c:v>3.0283545548761568</c:v>
                </c:pt>
                <c:pt idx="14">
                  <c:v>3.8719779586226126</c:v>
                </c:pt>
                <c:pt idx="15">
                  <c:v>4.8779185637308027</c:v>
                </c:pt>
                <c:pt idx="16">
                  <c:v>5.3522103802482874</c:v>
                </c:pt>
                <c:pt idx="17">
                  <c:v>5.6654157204510653</c:v>
                </c:pt>
                <c:pt idx="18">
                  <c:v>5.8753869506577781</c:v>
                </c:pt>
                <c:pt idx="19">
                  <c:v>6.0325077717401978</c:v>
                </c:pt>
                <c:pt idx="20">
                  <c:v>6.1419247443393603</c:v>
                </c:pt>
                <c:pt idx="21">
                  <c:v>6.2582127179451108</c:v>
                </c:pt>
                <c:pt idx="22">
                  <c:v>6.3463861385626918</c:v>
                </c:pt>
                <c:pt idx="23">
                  <c:v>6.410543983463425</c:v>
                </c:pt>
              </c:numCache>
            </c:numRef>
          </c:val>
        </c:ser>
        <c:marker val="1"/>
        <c:axId val="134839296"/>
        <c:axId val="134849280"/>
      </c:lineChart>
      <c:catAx>
        <c:axId val="1348392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49280"/>
        <c:crosses val="autoZero"/>
        <c:auto val="1"/>
        <c:lblAlgn val="ctr"/>
        <c:lblOffset val="100"/>
        <c:tickLblSkip val="1"/>
        <c:tickMarkSkip val="1"/>
      </c:catAx>
      <c:valAx>
        <c:axId val="134849280"/>
        <c:scaling>
          <c:orientation val="minMax"/>
          <c:max val="10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9480519480519497E-2"/>
              <c:y val="0.3886010362694302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3929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64942145937215"/>
          <c:y val="0.38944723618090471"/>
          <c:w val="0.16124847689805971"/>
          <c:h val="9.798994974874371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9041155448118692E-2"/>
          <c:y val="6.3291139240506333E-2"/>
          <c:w val="0.70274019607515303"/>
          <c:h val="0.74936708860759493"/>
        </c:manualLayout>
      </c:layout>
      <c:areaChart>
        <c:grouping val="standard"/>
        <c:ser>
          <c:idx val="2"/>
          <c:order val="2"/>
          <c:tx>
            <c:strRef>
              <c:f>'Figure 57'!$O$10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'Figure 57'!$P$7:$AY$7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57'!$P$10:$AB$10</c:f>
              <c:numCache>
                <c:formatCode>General</c:formatCode>
                <c:ptCount val="13"/>
                <c:pt idx="0">
                  <c:v>49.789619999999999</c:v>
                </c:pt>
                <c:pt idx="1">
                  <c:v>54.038530000000009</c:v>
                </c:pt>
                <c:pt idx="2">
                  <c:v>65.593460000000007</c:v>
                </c:pt>
                <c:pt idx="3">
                  <c:v>73.714389999999995</c:v>
                </c:pt>
                <c:pt idx="4">
                  <c:v>78.594819999999984</c:v>
                </c:pt>
                <c:pt idx="5">
                  <c:v>85.089250000000007</c:v>
                </c:pt>
                <c:pt idx="6">
                  <c:v>87.942789999999988</c:v>
                </c:pt>
                <c:pt idx="7">
                  <c:v>89.702419999999989</c:v>
                </c:pt>
                <c:pt idx="8">
                  <c:v>99.33475</c:v>
                </c:pt>
                <c:pt idx="9">
                  <c:v>103.74247000000001</c:v>
                </c:pt>
                <c:pt idx="10">
                  <c:v>107.25059999999998</c:v>
                </c:pt>
                <c:pt idx="11">
                  <c:v>101.36742000000002</c:v>
                </c:pt>
                <c:pt idx="12">
                  <c:v>114.57464</c:v>
                </c:pt>
              </c:numCache>
            </c:numRef>
          </c:val>
        </c:ser>
        <c:axId val="134920064"/>
        <c:axId val="134921600"/>
      </c:areaChart>
      <c:lineChart>
        <c:grouping val="standard"/>
        <c:ser>
          <c:idx val="0"/>
          <c:order val="0"/>
          <c:tx>
            <c:strRef>
              <c:f>'Figure 57'!$O$8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'Figure 57'!$P$7:$AY$7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57'!$P$8:$AY$8</c:f>
              <c:numCache>
                <c:formatCode>General</c:formatCode>
                <c:ptCount val="36"/>
                <c:pt idx="12">
                  <c:v>114.57464</c:v>
                </c:pt>
                <c:pt idx="13">
                  <c:v>113.88484699999999</c:v>
                </c:pt>
                <c:pt idx="14">
                  <c:v>113.87791460000001</c:v>
                </c:pt>
                <c:pt idx="15">
                  <c:v>113.7070361800001</c:v>
                </c:pt>
                <c:pt idx="16">
                  <c:v>112.88907364400011</c:v>
                </c:pt>
                <c:pt idx="17">
                  <c:v>111.40733472520012</c:v>
                </c:pt>
                <c:pt idx="18">
                  <c:v>110.01363388207011</c:v>
                </c:pt>
                <c:pt idx="19">
                  <c:v>108.14419929060801</c:v>
                </c:pt>
                <c:pt idx="20">
                  <c:v>105.48141997793672</c:v>
                </c:pt>
                <c:pt idx="21">
                  <c:v>102.37983057881925</c:v>
                </c:pt>
                <c:pt idx="22">
                  <c:v>97.568861959772391</c:v>
                </c:pt>
                <c:pt idx="23">
                  <c:v>93.329494505196209</c:v>
                </c:pt>
                <c:pt idx="24">
                  <c:v>88.899075596857301</c:v>
                </c:pt>
                <c:pt idx="25">
                  <c:v>84.876175435688651</c:v>
                </c:pt>
                <c:pt idx="26">
                  <c:v>80.794663846997793</c:v>
                </c:pt>
                <c:pt idx="27">
                  <c:v>76.689213471321494</c:v>
                </c:pt>
                <c:pt idx="28">
                  <c:v>73.416441566069238</c:v>
                </c:pt>
                <c:pt idx="29">
                  <c:v>69.977338672476975</c:v>
                </c:pt>
                <c:pt idx="30">
                  <c:v>66.326745700625821</c:v>
                </c:pt>
                <c:pt idx="31">
                  <c:v>63.457185403121514</c:v>
                </c:pt>
                <c:pt idx="32">
                  <c:v>60.346227464605121</c:v>
                </c:pt>
                <c:pt idx="33">
                  <c:v>56.7449617845473</c:v>
                </c:pt>
                <c:pt idx="34">
                  <c:v>54.192111003454301</c:v>
                </c:pt>
                <c:pt idx="35">
                  <c:v>52.325691584328794</c:v>
                </c:pt>
              </c:numCache>
            </c:numRef>
          </c:val>
        </c:ser>
        <c:ser>
          <c:idx val="1"/>
          <c:order val="1"/>
          <c:tx>
            <c:strRef>
              <c:f>'Figure 57'!$O$9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'Figure 57'!$P$7:$AY$7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57'!$P$9:$AY$9</c:f>
              <c:numCache>
                <c:formatCode>General</c:formatCode>
                <c:ptCount val="36"/>
                <c:pt idx="12">
                  <c:v>114.57464</c:v>
                </c:pt>
                <c:pt idx="13">
                  <c:v>113.91180999999999</c:v>
                </c:pt>
                <c:pt idx="14">
                  <c:v>114.61180999999999</c:v>
                </c:pt>
                <c:pt idx="15">
                  <c:v>114.8947005</c:v>
                </c:pt>
                <c:pt idx="16">
                  <c:v>115.5676141475</c:v>
                </c:pt>
                <c:pt idx="17">
                  <c:v>116.6404337134</c:v>
                </c:pt>
                <c:pt idx="18">
                  <c:v>117.15962895836898</c:v>
                </c:pt>
                <c:pt idx="19">
                  <c:v>117.21344340212005</c:v>
                </c:pt>
                <c:pt idx="20">
                  <c:v>117.92909829967304</c:v>
                </c:pt>
                <c:pt idx="21">
                  <c:v>117.6062309656665</c:v>
                </c:pt>
                <c:pt idx="22">
                  <c:v>117.42093611115149</c:v>
                </c:pt>
                <c:pt idx="23">
                  <c:v>118.10367715767543</c:v>
                </c:pt>
                <c:pt idx="24">
                  <c:v>117.84528753420594</c:v>
                </c:pt>
                <c:pt idx="25">
                  <c:v>116.70289703420595</c:v>
                </c:pt>
                <c:pt idx="26">
                  <c:v>115.68233742584111</c:v>
                </c:pt>
                <c:pt idx="27">
                  <c:v>113.32297043276661</c:v>
                </c:pt>
                <c:pt idx="28">
                  <c:v>110.50959203421853</c:v>
                </c:pt>
                <c:pt idx="29">
                  <c:v>106.79338415869876</c:v>
                </c:pt>
                <c:pt idx="30">
                  <c:v>102.19885708570342</c:v>
                </c:pt>
                <c:pt idx="31">
                  <c:v>97.304241925502666</c:v>
                </c:pt>
                <c:pt idx="32">
                  <c:v>92.184728247358407</c:v>
                </c:pt>
                <c:pt idx="33">
                  <c:v>86.196382504680315</c:v>
                </c:pt>
                <c:pt idx="34">
                  <c:v>80.685563334059395</c:v>
                </c:pt>
                <c:pt idx="35">
                  <c:v>75.296028819019597</c:v>
                </c:pt>
              </c:numCache>
            </c:numRef>
          </c:val>
        </c:ser>
        <c:marker val="1"/>
        <c:axId val="134920064"/>
        <c:axId val="134921600"/>
      </c:lineChart>
      <c:catAx>
        <c:axId val="1349200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21600"/>
        <c:crosses val="autoZero"/>
        <c:auto val="1"/>
        <c:lblAlgn val="ctr"/>
        <c:lblOffset val="100"/>
        <c:tickLblSkip val="2"/>
        <c:tickMarkSkip val="1"/>
      </c:catAx>
      <c:valAx>
        <c:axId val="13492160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2.1887824897400831E-2"/>
              <c:y val="0.388601036269430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2006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205484940526635"/>
          <c:y val="0.36455696202531662"/>
          <c:w val="0.16986312731641121"/>
          <c:h val="0.1468354430379748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1267326945763066E-2"/>
          <c:y val="6.3291139240506333E-2"/>
          <c:w val="0.70936734537403301"/>
          <c:h val="0.746835443037975"/>
        </c:manualLayout>
      </c:layout>
      <c:areaChart>
        <c:grouping val="standard"/>
        <c:ser>
          <c:idx val="2"/>
          <c:order val="2"/>
          <c:tx>
            <c:strRef>
              <c:f>'Figure 58'!$O$10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strRef>
              <c:f>'Figure 58'!$P$7:$AY$7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58'!$P$10:$AA$10</c:f>
              <c:numCache>
                <c:formatCode>General</c:formatCode>
                <c:ptCount val="12"/>
                <c:pt idx="0">
                  <c:v>1.1200000000000001</c:v>
                </c:pt>
                <c:pt idx="1">
                  <c:v>2.71</c:v>
                </c:pt>
                <c:pt idx="2">
                  <c:v>4.45</c:v>
                </c:pt>
                <c:pt idx="3">
                  <c:v>6.49</c:v>
                </c:pt>
                <c:pt idx="4">
                  <c:v>9.26</c:v>
                </c:pt>
                <c:pt idx="5">
                  <c:v>9.77</c:v>
                </c:pt>
                <c:pt idx="6">
                  <c:v>19.96</c:v>
                </c:pt>
                <c:pt idx="7">
                  <c:v>23.54</c:v>
                </c:pt>
                <c:pt idx="8">
                  <c:v>25.94</c:v>
                </c:pt>
                <c:pt idx="9">
                  <c:v>23.98</c:v>
                </c:pt>
                <c:pt idx="10">
                  <c:v>22.58</c:v>
                </c:pt>
                <c:pt idx="11">
                  <c:v>26.2</c:v>
                </c:pt>
              </c:numCache>
            </c:numRef>
          </c:val>
        </c:ser>
        <c:axId val="135009792"/>
        <c:axId val="135011328"/>
      </c:areaChart>
      <c:lineChart>
        <c:grouping val="standard"/>
        <c:ser>
          <c:idx val="0"/>
          <c:order val="0"/>
          <c:tx>
            <c:strRef>
              <c:f>'Figure 58'!$O$8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'Figure 58'!$P$7:$AY$7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58'!$P$8:$AY$8</c:f>
              <c:numCache>
                <c:formatCode>General</c:formatCode>
                <c:ptCount val="36"/>
                <c:pt idx="11">
                  <c:v>26.2</c:v>
                </c:pt>
                <c:pt idx="12">
                  <c:v>25.855064958554365</c:v>
                </c:pt>
                <c:pt idx="13">
                  <c:v>26.867506119766347</c:v>
                </c:pt>
                <c:pt idx="14">
                  <c:v>26.962739691564405</c:v>
                </c:pt>
                <c:pt idx="15">
                  <c:v>26.878084839376854</c:v>
                </c:pt>
                <c:pt idx="16">
                  <c:v>26.632239852635063</c:v>
                </c:pt>
                <c:pt idx="17">
                  <c:v>26.541558375246694</c:v>
                </c:pt>
                <c:pt idx="18">
                  <c:v>25.740405819026812</c:v>
                </c:pt>
                <c:pt idx="19">
                  <c:v>24.088059147291649</c:v>
                </c:pt>
                <c:pt idx="20">
                  <c:v>21.667601993122716</c:v>
                </c:pt>
                <c:pt idx="21">
                  <c:v>19.635557342479323</c:v>
                </c:pt>
                <c:pt idx="22">
                  <c:v>18.273052462422651</c:v>
                </c:pt>
                <c:pt idx="23">
                  <c:v>17.106680118587715</c:v>
                </c:pt>
                <c:pt idx="24">
                  <c:v>16.370544265557697</c:v>
                </c:pt>
                <c:pt idx="25">
                  <c:v>15.398198801114148</c:v>
                </c:pt>
                <c:pt idx="26">
                  <c:v>14.739018587280716</c:v>
                </c:pt>
                <c:pt idx="27">
                  <c:v>13.913716364476707</c:v>
                </c:pt>
                <c:pt idx="28">
                  <c:v>13.035994749534973</c:v>
                </c:pt>
                <c:pt idx="29">
                  <c:v>12.309350364788873</c:v>
                </c:pt>
                <c:pt idx="30">
                  <c:v>11.661870454369874</c:v>
                </c:pt>
                <c:pt idx="31">
                  <c:v>11.052805002131326</c:v>
                </c:pt>
                <c:pt idx="32">
                  <c:v>10.638703852045236</c:v>
                </c:pt>
                <c:pt idx="33">
                  <c:v>10.149788838692363</c:v>
                </c:pt>
                <c:pt idx="34">
                  <c:v>9.7557957539520803</c:v>
                </c:pt>
                <c:pt idx="35">
                  <c:v>9.6404532496067858</c:v>
                </c:pt>
              </c:numCache>
            </c:numRef>
          </c:val>
        </c:ser>
        <c:ser>
          <c:idx val="1"/>
          <c:order val="1"/>
          <c:tx>
            <c:strRef>
              <c:f>'Figure 58'!$O$9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'Figure 58'!$P$7:$AY$7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58'!$P$9:$AY$9</c:f>
              <c:numCache>
                <c:formatCode>General</c:formatCode>
                <c:ptCount val="36"/>
                <c:pt idx="11">
                  <c:v>26.2</c:v>
                </c:pt>
                <c:pt idx="12">
                  <c:v>25.822574069774504</c:v>
                </c:pt>
                <c:pt idx="13">
                  <c:v>27.71202378893112</c:v>
                </c:pt>
                <c:pt idx="14">
                  <c:v>27.982211528906447</c:v>
                </c:pt>
                <c:pt idx="15">
                  <c:v>28.344501111466304</c:v>
                </c:pt>
                <c:pt idx="16">
                  <c:v>28.554213757899149</c:v>
                </c:pt>
                <c:pt idx="17">
                  <c:v>28.755520473419057</c:v>
                </c:pt>
                <c:pt idx="18">
                  <c:v>29.076168375878972</c:v>
                </c:pt>
                <c:pt idx="19">
                  <c:v>29.18944275287452</c:v>
                </c:pt>
                <c:pt idx="20">
                  <c:v>29.026722630498881</c:v>
                </c:pt>
                <c:pt idx="21">
                  <c:v>28.17014054032558</c:v>
                </c:pt>
                <c:pt idx="22">
                  <c:v>28.060309607560448</c:v>
                </c:pt>
                <c:pt idx="23">
                  <c:v>27.908684870375726</c:v>
                </c:pt>
                <c:pt idx="24">
                  <c:v>26.334927733662052</c:v>
                </c:pt>
                <c:pt idx="25">
                  <c:v>24.570727331744884</c:v>
                </c:pt>
                <c:pt idx="26">
                  <c:v>23.69216402556993</c:v>
                </c:pt>
                <c:pt idx="27">
                  <c:v>21.710474250988032</c:v>
                </c:pt>
                <c:pt idx="28">
                  <c:v>20.860099089668015</c:v>
                </c:pt>
                <c:pt idx="29">
                  <c:v>19.478126703387822</c:v>
                </c:pt>
                <c:pt idx="30">
                  <c:v>17.780642385581377</c:v>
                </c:pt>
                <c:pt idx="31">
                  <c:v>16.236150049705422</c:v>
                </c:pt>
                <c:pt idx="32">
                  <c:v>14.559663072544641</c:v>
                </c:pt>
                <c:pt idx="33">
                  <c:v>12.951690285594271</c:v>
                </c:pt>
                <c:pt idx="34">
                  <c:v>11.26523156846539</c:v>
                </c:pt>
                <c:pt idx="35">
                  <c:v>9.7719625599024731</c:v>
                </c:pt>
              </c:numCache>
            </c:numRef>
          </c:val>
        </c:ser>
        <c:marker val="1"/>
        <c:axId val="135009792"/>
        <c:axId val="135011328"/>
      </c:lineChart>
      <c:catAx>
        <c:axId val="1350097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011328"/>
        <c:crosses val="autoZero"/>
        <c:auto val="1"/>
        <c:lblAlgn val="ctr"/>
        <c:lblOffset val="100"/>
        <c:tickLblSkip val="2"/>
        <c:tickMarkSkip val="1"/>
      </c:catAx>
      <c:valAx>
        <c:axId val="13501132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2.197802197802199E-2"/>
              <c:y val="0.3890339425587468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00979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956033106320358"/>
          <c:y val="0.36455696202531662"/>
          <c:w val="0.17079912781821391"/>
          <c:h val="0.1468354430379748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439428229304629"/>
          <c:y val="0.14893668597866108"/>
          <c:w val="0.53634937300378438"/>
          <c:h val="0.56383173977635948"/>
        </c:manualLayout>
      </c:layout>
      <c:lineChart>
        <c:grouping val="standard"/>
        <c:ser>
          <c:idx val="0"/>
          <c:order val="0"/>
          <c:tx>
            <c:strRef>
              <c:f>'Figure 10'!$L$4</c:f>
              <c:strCache>
                <c:ptCount val="1"/>
                <c:pt idx="0">
                  <c:v>Gone Green (£/tonne)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10'!$Q$3:$AU$3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10'!$Q$4:$AU$4</c:f>
              <c:numCache>
                <c:formatCode>0.0</c:formatCode>
                <c:ptCount val="31"/>
                <c:pt idx="0">
                  <c:v>6.9396031998124998</c:v>
                </c:pt>
                <c:pt idx="1">
                  <c:v>11.648721030283696</c:v>
                </c:pt>
                <c:pt idx="2">
                  <c:v>0.44771843243801424</c:v>
                </c:pt>
                <c:pt idx="3">
                  <c:v>17.588310393860223</c:v>
                </c:pt>
                <c:pt idx="4">
                  <c:v>11.719268809360001</c:v>
                </c:pt>
                <c:pt idx="5">
                  <c:v>12.267728347875</c:v>
                </c:pt>
                <c:pt idx="6">
                  <c:v>11.290512059135001</c:v>
                </c:pt>
                <c:pt idx="7">
                  <c:v>5.9028841562599998</c:v>
                </c:pt>
                <c:pt idx="8">
                  <c:v>17.882887072176803</c:v>
                </c:pt>
                <c:pt idx="9">
                  <c:v>20.547896197404935</c:v>
                </c:pt>
                <c:pt idx="10">
                  <c:v>23.247796194904872</c:v>
                </c:pt>
                <c:pt idx="11">
                  <c:v>25.94389559738994</c:v>
                </c:pt>
                <c:pt idx="12">
                  <c:v>28.673906847671187</c:v>
                </c:pt>
                <c:pt idx="13">
                  <c:v>31.489068726718166</c:v>
                </c:pt>
                <c:pt idx="14">
                  <c:v>34.382668566714166</c:v>
                </c:pt>
                <c:pt idx="15">
                  <c:v>37.393489837245937</c:v>
                </c:pt>
                <c:pt idx="16">
                  <c:v>43.069828745718645</c:v>
                </c:pt>
                <c:pt idx="17">
                  <c:v>48.966922173054328</c:v>
                </c:pt>
                <c:pt idx="18">
                  <c:v>55.126703667591698</c:v>
                </c:pt>
                <c:pt idx="19">
                  <c:v>61.574172354308843</c:v>
                </c:pt>
                <c:pt idx="20">
                  <c:v>68.316895422385571</c:v>
                </c:pt>
                <c:pt idx="21">
                  <c:v>75.353875346883669</c:v>
                </c:pt>
                <c:pt idx="22">
                  <c:v>82.686142153553831</c:v>
                </c:pt>
                <c:pt idx="23">
                  <c:v>90.334491362284055</c:v>
                </c:pt>
                <c:pt idx="24">
                  <c:v>98.304441611040289</c:v>
                </c:pt>
                <c:pt idx="25">
                  <c:v>106.57605440136004</c:v>
                </c:pt>
                <c:pt idx="26">
                  <c:v>115.13104227605689</c:v>
                </c:pt>
                <c:pt idx="27">
                  <c:v>123.9525088127203</c:v>
                </c:pt>
                <c:pt idx="28">
                  <c:v>133.04045401135022</c:v>
                </c:pt>
                <c:pt idx="29">
                  <c:v>142.39487787194673</c:v>
                </c:pt>
                <c:pt idx="30">
                  <c:v>152.01578039450976</c:v>
                </c:pt>
              </c:numCache>
            </c:numRef>
          </c:val>
        </c:ser>
        <c:ser>
          <c:idx val="1"/>
          <c:order val="1"/>
          <c:tx>
            <c:strRef>
              <c:f>'Figure 10'!$L$5</c:f>
              <c:strCache>
                <c:ptCount val="1"/>
                <c:pt idx="0">
                  <c:v>Slow Progression (£/tonne)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10'!$Q$3:$AU$3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10'!$Q$5:$AU$5</c:f>
              <c:numCache>
                <c:formatCode>0.0</c:formatCode>
                <c:ptCount val="31"/>
                <c:pt idx="0">
                  <c:v>6.9396031998124998</c:v>
                </c:pt>
                <c:pt idx="1">
                  <c:v>11.648721030283696</c:v>
                </c:pt>
                <c:pt idx="2">
                  <c:v>0.44771843243801424</c:v>
                </c:pt>
                <c:pt idx="3">
                  <c:v>17.588310393860223</c:v>
                </c:pt>
                <c:pt idx="4">
                  <c:v>11.719268809360001</c:v>
                </c:pt>
                <c:pt idx="5">
                  <c:v>12.267728347875</c:v>
                </c:pt>
                <c:pt idx="6">
                  <c:v>11.290512059135001</c:v>
                </c:pt>
                <c:pt idx="7">
                  <c:v>5.9028841562599998</c:v>
                </c:pt>
                <c:pt idx="8">
                  <c:v>17.882887072176803</c:v>
                </c:pt>
                <c:pt idx="9">
                  <c:v>20.547896197404935</c:v>
                </c:pt>
                <c:pt idx="10">
                  <c:v>23.247796194904872</c:v>
                </c:pt>
                <c:pt idx="11">
                  <c:v>25.94389559738994</c:v>
                </c:pt>
                <c:pt idx="12">
                  <c:v>19.819683567780636</c:v>
                </c:pt>
                <c:pt idx="13">
                  <c:v>24.54651860021637</c:v>
                </c:pt>
                <c:pt idx="14">
                  <c:v>24.468865952617367</c:v>
                </c:pt>
                <c:pt idx="15">
                  <c:v>25.896519160460308</c:v>
                </c:pt>
                <c:pt idx="16">
                  <c:v>27.517199344792378</c:v>
                </c:pt>
                <c:pt idx="17">
                  <c:v>28.883138246232395</c:v>
                </c:pt>
                <c:pt idx="18">
                  <c:v>30.098698445495486</c:v>
                </c:pt>
                <c:pt idx="19">
                  <c:v>31.509870612538769</c:v>
                </c:pt>
                <c:pt idx="20">
                  <c:v>33.521951411969155</c:v>
                </c:pt>
                <c:pt idx="21">
                  <c:v>32.669498956968866</c:v>
                </c:pt>
                <c:pt idx="22">
                  <c:v>30.6824115900001</c:v>
                </c:pt>
                <c:pt idx="23">
                  <c:v>30.782331434479627</c:v>
                </c:pt>
                <c:pt idx="24">
                  <c:v>28.523987942644379</c:v>
                </c:pt>
                <c:pt idx="25">
                  <c:v>28.362148297520353</c:v>
                </c:pt>
                <c:pt idx="26">
                  <c:v>28.362148297520353</c:v>
                </c:pt>
                <c:pt idx="27">
                  <c:v>28.362148297520353</c:v>
                </c:pt>
                <c:pt idx="28">
                  <c:v>28.362148297520353</c:v>
                </c:pt>
                <c:pt idx="29">
                  <c:v>28.362148297520353</c:v>
                </c:pt>
                <c:pt idx="30">
                  <c:v>28.362148297520353</c:v>
                </c:pt>
              </c:numCache>
            </c:numRef>
          </c:val>
        </c:ser>
        <c:ser>
          <c:idx val="2"/>
          <c:order val="2"/>
          <c:tx>
            <c:strRef>
              <c:f>'Figure 10'!$L$6</c:f>
              <c:strCache>
                <c:ptCount val="1"/>
                <c:pt idx="0">
                  <c:v>History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10'!$Q$3:$AU$3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10'!$Q$6:$X$6</c:f>
              <c:numCache>
                <c:formatCode>0.0</c:formatCode>
                <c:ptCount val="8"/>
                <c:pt idx="0">
                  <c:v>6.9396031998124998</c:v>
                </c:pt>
                <c:pt idx="1">
                  <c:v>11.648721030283696</c:v>
                </c:pt>
                <c:pt idx="2">
                  <c:v>0.44771843243801424</c:v>
                </c:pt>
                <c:pt idx="3">
                  <c:v>17.588310393860223</c:v>
                </c:pt>
                <c:pt idx="4">
                  <c:v>11.719268809360001</c:v>
                </c:pt>
                <c:pt idx="5">
                  <c:v>12.267728347875</c:v>
                </c:pt>
                <c:pt idx="6">
                  <c:v>11.290512059135001</c:v>
                </c:pt>
                <c:pt idx="7">
                  <c:v>5.9028841562599998</c:v>
                </c:pt>
              </c:numCache>
            </c:numRef>
          </c:val>
        </c:ser>
        <c:marker val="1"/>
        <c:axId val="43944960"/>
        <c:axId val="43959040"/>
      </c:lineChart>
      <c:catAx>
        <c:axId val="43944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040"/>
        <c:crosses val="autoZero"/>
        <c:auto val="1"/>
        <c:lblAlgn val="ctr"/>
        <c:lblOffset val="100"/>
        <c:tickLblSkip val="3"/>
        <c:tickMarkSkip val="1"/>
      </c:catAx>
      <c:valAx>
        <c:axId val="439590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£/tonne</a:t>
                </a:r>
              </a:p>
            </c:rich>
          </c:tx>
          <c:layout>
            <c:manualLayout>
              <c:xMode val="edge"/>
              <c:yMode val="edge"/>
              <c:x val="2.4232652394749275E-2"/>
              <c:y val="0.34751893395020933"/>
            </c:manualLayout>
          </c:layout>
          <c:spPr>
            <a:noFill/>
            <a:ln w="25400">
              <a:noFill/>
            </a:ln>
          </c:spPr>
        </c:title>
        <c:numFmt formatCode="\£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44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51426705297979"/>
          <c:y val="0.31915004138284536"/>
          <c:w val="0.3101779506527908"/>
          <c:h val="0.2269511405389119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3093220338983092E-2"/>
          <c:y val="5.2192066805845552E-2"/>
          <c:w val="0.75529661016949234"/>
          <c:h val="0.69937369519832981"/>
        </c:manualLayout>
      </c:layout>
      <c:barChart>
        <c:barDir val="col"/>
        <c:grouping val="stacked"/>
        <c:ser>
          <c:idx val="4"/>
          <c:order val="0"/>
          <c:tx>
            <c:strRef>
              <c:f>'Figure 59'!$Q$10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59'!$U$9:$AU$9</c:f>
              <c:numCache>
                <c:formatCode>General</c:formatCode>
                <c:ptCount val="27"/>
                <c:pt idx="0">
                  <c:v>25.82</c:v>
                </c:pt>
                <c:pt idx="1">
                  <c:v>10.798370823184346</c:v>
                </c:pt>
                <c:pt idx="3">
                  <c:v>9.9936321514888942</c:v>
                </c:pt>
                <c:pt idx="4">
                  <c:v>9.45306428354918</c:v>
                </c:pt>
                <c:pt idx="5">
                  <c:v>9.0851336132813127</c:v>
                </c:pt>
                <c:pt idx="6">
                  <c:v>7.99460287759306</c:v>
                </c:pt>
                <c:pt idx="7">
                  <c:v>6.5474630272889769</c:v>
                </c:pt>
                <c:pt idx="8">
                  <c:v>5.4599089506491874</c:v>
                </c:pt>
                <c:pt idx="9">
                  <c:v>4.0231176369140718</c:v>
                </c:pt>
                <c:pt idx="10">
                  <c:v>5.4730205161639729</c:v>
                </c:pt>
                <c:pt idx="11">
                  <c:v>6.5720881427544642</c:v>
                </c:pt>
                <c:pt idx="12">
                  <c:v>7.3169196208637874</c:v>
                </c:pt>
                <c:pt idx="13">
                  <c:v>7.5324592367715004</c:v>
                </c:pt>
                <c:pt idx="14">
                  <c:v>7.3521935023847673</c:v>
                </c:pt>
                <c:pt idx="15">
                  <c:v>7.1809199435953142</c:v>
                </c:pt>
                <c:pt idx="16">
                  <c:v>7.0085516027416244</c:v>
                </c:pt>
                <c:pt idx="17">
                  <c:v>6.8176660576044421</c:v>
                </c:pt>
                <c:pt idx="18">
                  <c:v>6.6436138189435567</c:v>
                </c:pt>
                <c:pt idx="19">
                  <c:v>6.4443664653490327</c:v>
                </c:pt>
                <c:pt idx="20">
                  <c:v>6.2714410929825384</c:v>
                </c:pt>
                <c:pt idx="21">
                  <c:v>6.080438485521988</c:v>
                </c:pt>
                <c:pt idx="22">
                  <c:v>5.8878485092596415</c:v>
                </c:pt>
                <c:pt idx="23">
                  <c:v>5.6809784071488227</c:v>
                </c:pt>
                <c:pt idx="24">
                  <c:v>5.5016181338385231</c:v>
                </c:pt>
                <c:pt idx="25">
                  <c:v>5.3165198967046692</c:v>
                </c:pt>
                <c:pt idx="26">
                  <c:v>5.1260370173324938</c:v>
                </c:pt>
              </c:numCache>
            </c:numRef>
          </c:val>
        </c:ser>
        <c:ser>
          <c:idx val="6"/>
          <c:order val="1"/>
          <c:tx>
            <c:strRef>
              <c:f>'Figure 59'!$Q$12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59'!$U$10:$AU$10</c:f>
              <c:numCache>
                <c:formatCode>General</c:formatCode>
                <c:ptCount val="27"/>
                <c:pt idx="0">
                  <c:v>10.26</c:v>
                </c:pt>
                <c:pt idx="1">
                  <c:v>11.292236601675976</c:v>
                </c:pt>
                <c:pt idx="3">
                  <c:v>10.549325426075635</c:v>
                </c:pt>
                <c:pt idx="4">
                  <c:v>7.2715879104224452</c:v>
                </c:pt>
                <c:pt idx="5">
                  <c:v>6.5412962015625444</c:v>
                </c:pt>
                <c:pt idx="6">
                  <c:v>5.4508655983589041</c:v>
                </c:pt>
                <c:pt idx="7">
                  <c:v>4.3649753515259846</c:v>
                </c:pt>
                <c:pt idx="8">
                  <c:v>2.9119514403462334</c:v>
                </c:pt>
                <c:pt idx="9">
                  <c:v>2.1944278019531303</c:v>
                </c:pt>
                <c:pt idx="10">
                  <c:v>2.9189442752874522</c:v>
                </c:pt>
                <c:pt idx="11">
                  <c:v>4.3813920951696428</c:v>
                </c:pt>
                <c:pt idx="12">
                  <c:v>4.0243057914750828</c:v>
                </c:pt>
                <c:pt idx="13">
                  <c:v>3.4906518414306955</c:v>
                </c:pt>
                <c:pt idx="14">
                  <c:v>3.3084870760731455</c:v>
                </c:pt>
                <c:pt idx="15">
                  <c:v>3.1301445907979568</c:v>
                </c:pt>
                <c:pt idx="16">
                  <c:v>2.9509690958912103</c:v>
                </c:pt>
                <c:pt idx="17">
                  <c:v>2.7639186720018007</c:v>
                </c:pt>
                <c:pt idx="18">
                  <c:v>2.5836275962558273</c:v>
                </c:pt>
                <c:pt idx="19">
                  <c:v>2.3936218299867837</c:v>
                </c:pt>
                <c:pt idx="20">
                  <c:v>2.213449797523249</c:v>
                </c:pt>
                <c:pt idx="21">
                  <c:v>2.0268128285073299</c:v>
                </c:pt>
                <c:pt idx="22">
                  <c:v>1.8399526591436379</c:v>
                </c:pt>
                <c:pt idx="23">
                  <c:v>1.649316311752884</c:v>
                </c:pt>
                <c:pt idx="24">
                  <c:v>1.467098169023606</c:v>
                </c:pt>
                <c:pt idx="25">
                  <c:v>1.2832979061011269</c:v>
                </c:pt>
                <c:pt idx="26">
                  <c:v>1.0984365037141059</c:v>
                </c:pt>
              </c:numCache>
            </c:numRef>
          </c:val>
        </c:ser>
        <c:ser>
          <c:idx val="2"/>
          <c:order val="2"/>
          <c:tx>
            <c:strRef>
              <c:f>'Figure 59'!$T$11</c:f>
              <c:strCache>
                <c:ptCount val="1"/>
                <c:pt idx="0">
                  <c:v>Generic</c:v>
                </c:pt>
              </c:strCache>
            </c:strRef>
          </c:tx>
          <c:spPr>
            <a:pattFill prst="wdDnDiag">
              <a:fgClr>
                <a:srgbClr val="FFFF00"/>
              </a:fgClr>
              <a:bgClr>
                <a:srgbClr val="FF9900"/>
              </a:bgClr>
            </a:pattFill>
            <a:ln w="25400">
              <a:noFill/>
            </a:ln>
          </c:spPr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59'!$U$11:$AU$11</c:f>
              <c:numCache>
                <c:formatCode>General</c:formatCode>
                <c:ptCount val="27"/>
                <c:pt idx="3">
                  <c:v>0.68692329929145601</c:v>
                </c:pt>
                <c:pt idx="4">
                  <c:v>3.6357939552112226</c:v>
                </c:pt>
                <c:pt idx="5">
                  <c:v>3.6340534453125248</c:v>
                </c:pt>
                <c:pt idx="6">
                  <c:v>3.633910398905936</c:v>
                </c:pt>
                <c:pt idx="7">
                  <c:v>3.6374794596049869</c:v>
                </c:pt>
                <c:pt idx="8">
                  <c:v>4.0039332304760711</c:v>
                </c:pt>
                <c:pt idx="9">
                  <c:v>4.3888556039062605</c:v>
                </c:pt>
                <c:pt idx="10">
                  <c:v>4.7432844473421101</c:v>
                </c:pt>
                <c:pt idx="11">
                  <c:v>5.111624111031249</c:v>
                </c:pt>
                <c:pt idx="12">
                  <c:v>5.4876897156478401</c:v>
                </c:pt>
                <c:pt idx="13">
                  <c:v>7.3487407188014631</c:v>
                </c:pt>
                <c:pt idx="14">
                  <c:v>8.7098280655311573</c:v>
                </c:pt>
                <c:pt idx="15">
                  <c:v>9.3492217809689535</c:v>
                </c:pt>
                <c:pt idx="16">
                  <c:v>10.983972076515711</c:v>
                </c:pt>
                <c:pt idx="17">
                  <c:v>12.456900143762432</c:v>
                </c:pt>
                <c:pt idx="18">
                  <c:v>14.596010490067236</c:v>
                </c:pt>
                <c:pt idx="19">
                  <c:v>15.850424167905553</c:v>
                </c:pt>
                <c:pt idx="20">
                  <c:v>18.25361963794407</c:v>
                </c:pt>
                <c:pt idx="21">
                  <c:v>21.665573237903015</c:v>
                </c:pt>
                <c:pt idx="22">
                  <c:v>24.21835235354142</c:v>
                </c:pt>
                <c:pt idx="23">
                  <c:v>25.927514128337179</c:v>
                </c:pt>
                <c:pt idx="24">
                  <c:v>27.287607438736373</c:v>
                </c:pt>
                <c:pt idx="25">
                  <c:v>29.294768123601227</c:v>
                </c:pt>
                <c:pt idx="26">
                  <c:v>31.976956189548225</c:v>
                </c:pt>
              </c:numCache>
            </c:numRef>
          </c:val>
        </c:ser>
        <c:gapWidth val="0"/>
        <c:overlap val="100"/>
        <c:axId val="135160960"/>
        <c:axId val="135162496"/>
      </c:barChart>
      <c:lineChart>
        <c:grouping val="standard"/>
        <c:ser>
          <c:idx val="3"/>
          <c:order val="3"/>
          <c:tx>
            <c:strRef>
              <c:f>'Figure 59'!$T$20</c:f>
              <c:strCache>
                <c:ptCount val="1"/>
                <c:pt idx="0">
                  <c:v>LNG Capacity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59'!$U$20:$AU$20</c:f>
              <c:numCache>
                <c:formatCode>General</c:formatCode>
                <c:ptCount val="27"/>
                <c:pt idx="0">
                  <c:v>59.23116600566572</c:v>
                </c:pt>
                <c:pt idx="1">
                  <c:v>59.23116600566572</c:v>
                </c:pt>
                <c:pt idx="2">
                  <c:v>59.23116600566572</c:v>
                </c:pt>
                <c:pt idx="3">
                  <c:v>59.23116600566572</c:v>
                </c:pt>
                <c:pt idx="4">
                  <c:v>59.23116600566572</c:v>
                </c:pt>
                <c:pt idx="5">
                  <c:v>59.23116600566572</c:v>
                </c:pt>
                <c:pt idx="6">
                  <c:v>59.23116600566572</c:v>
                </c:pt>
                <c:pt idx="7">
                  <c:v>59.23116600566572</c:v>
                </c:pt>
                <c:pt idx="8">
                  <c:v>59.23116600566572</c:v>
                </c:pt>
                <c:pt idx="9">
                  <c:v>59.23116600566572</c:v>
                </c:pt>
                <c:pt idx="10">
                  <c:v>59.23116600566572</c:v>
                </c:pt>
                <c:pt idx="11">
                  <c:v>59.23116600566572</c:v>
                </c:pt>
                <c:pt idx="12">
                  <c:v>59.23116600566572</c:v>
                </c:pt>
                <c:pt idx="13">
                  <c:v>59.23116600566572</c:v>
                </c:pt>
                <c:pt idx="14">
                  <c:v>59.23116600566572</c:v>
                </c:pt>
                <c:pt idx="15">
                  <c:v>59.23116600566572</c:v>
                </c:pt>
                <c:pt idx="16">
                  <c:v>59.23116600566572</c:v>
                </c:pt>
                <c:pt idx="17">
                  <c:v>59.23116600566572</c:v>
                </c:pt>
                <c:pt idx="18">
                  <c:v>59.23116600566572</c:v>
                </c:pt>
                <c:pt idx="19">
                  <c:v>59.23116600566572</c:v>
                </c:pt>
                <c:pt idx="20">
                  <c:v>59.23116600566572</c:v>
                </c:pt>
                <c:pt idx="21">
                  <c:v>59.23116600566572</c:v>
                </c:pt>
                <c:pt idx="22">
                  <c:v>59.23116600566572</c:v>
                </c:pt>
                <c:pt idx="23">
                  <c:v>59.23116600566572</c:v>
                </c:pt>
                <c:pt idx="24">
                  <c:v>59.23116600566572</c:v>
                </c:pt>
                <c:pt idx="25">
                  <c:v>59.23116600566572</c:v>
                </c:pt>
                <c:pt idx="26">
                  <c:v>59.23116600566572</c:v>
                </c:pt>
              </c:numCache>
            </c:numRef>
          </c:val>
        </c:ser>
        <c:ser>
          <c:idx val="5"/>
          <c:order val="4"/>
          <c:tx>
            <c:strRef>
              <c:f>'Figure 59'!$T$21</c:f>
              <c:strCache>
                <c:ptCount val="1"/>
                <c:pt idx="0">
                  <c:v>Continent Capacity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59'!$U$21:$AU$21</c:f>
              <c:numCache>
                <c:formatCode>General</c:formatCode>
                <c:ptCount val="27"/>
                <c:pt idx="0">
                  <c:v>44.512500000000003</c:v>
                </c:pt>
                <c:pt idx="1">
                  <c:v>44.512500000000003</c:v>
                </c:pt>
                <c:pt idx="2">
                  <c:v>44.512500000000003</c:v>
                </c:pt>
                <c:pt idx="3">
                  <c:v>44.512500000000003</c:v>
                </c:pt>
                <c:pt idx="4">
                  <c:v>44.512500000000003</c:v>
                </c:pt>
                <c:pt idx="5">
                  <c:v>44.512500000000003</c:v>
                </c:pt>
                <c:pt idx="6">
                  <c:v>44.512500000000003</c:v>
                </c:pt>
                <c:pt idx="7">
                  <c:v>44.512500000000003</c:v>
                </c:pt>
                <c:pt idx="8">
                  <c:v>44.512500000000003</c:v>
                </c:pt>
                <c:pt idx="9">
                  <c:v>44.512500000000003</c:v>
                </c:pt>
                <c:pt idx="10">
                  <c:v>44.512500000000003</c:v>
                </c:pt>
                <c:pt idx="11">
                  <c:v>44.512500000000003</c:v>
                </c:pt>
                <c:pt idx="12">
                  <c:v>44.512500000000003</c:v>
                </c:pt>
                <c:pt idx="13">
                  <c:v>44.512500000000003</c:v>
                </c:pt>
                <c:pt idx="14">
                  <c:v>44.512500000000003</c:v>
                </c:pt>
                <c:pt idx="15">
                  <c:v>44.512500000000003</c:v>
                </c:pt>
                <c:pt idx="16">
                  <c:v>44.512500000000003</c:v>
                </c:pt>
                <c:pt idx="17">
                  <c:v>44.512500000000003</c:v>
                </c:pt>
                <c:pt idx="18">
                  <c:v>44.512500000000003</c:v>
                </c:pt>
                <c:pt idx="19">
                  <c:v>44.512500000000003</c:v>
                </c:pt>
                <c:pt idx="20">
                  <c:v>44.512500000000003</c:v>
                </c:pt>
                <c:pt idx="21">
                  <c:v>44.512500000000003</c:v>
                </c:pt>
                <c:pt idx="22">
                  <c:v>44.512500000000003</c:v>
                </c:pt>
                <c:pt idx="23">
                  <c:v>44.512500000000003</c:v>
                </c:pt>
                <c:pt idx="24">
                  <c:v>44.512500000000003</c:v>
                </c:pt>
                <c:pt idx="25">
                  <c:v>44.512500000000003</c:v>
                </c:pt>
                <c:pt idx="26">
                  <c:v>44.512500000000003</c:v>
                </c:pt>
              </c:numCache>
            </c:numRef>
          </c:val>
        </c:ser>
        <c:marker val="1"/>
        <c:axId val="135160960"/>
        <c:axId val="135162496"/>
      </c:lineChart>
      <c:catAx>
        <c:axId val="135160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62496"/>
        <c:crosses val="autoZero"/>
        <c:auto val="1"/>
        <c:lblAlgn val="ctr"/>
        <c:lblOffset val="100"/>
        <c:tickLblSkip val="1"/>
        <c:tickMarkSkip val="1"/>
      </c:catAx>
      <c:valAx>
        <c:axId val="135162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7797499888785099E-2"/>
              <c:y val="0.3571435388758223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60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04237288135597"/>
          <c:y val="0.30271398747390416"/>
          <c:w val="0.15254237288135608"/>
          <c:h val="0.2004175365344469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3093220338983092E-2"/>
          <c:y val="5.2192066805845552E-2"/>
          <c:w val="0.75529661016949234"/>
          <c:h val="0.69937369519832981"/>
        </c:manualLayout>
      </c:layout>
      <c:barChart>
        <c:barDir val="col"/>
        <c:grouping val="stacked"/>
        <c:ser>
          <c:idx val="4"/>
          <c:order val="0"/>
          <c:tx>
            <c:strRef>
              <c:f>'Figure 60'!$Q$8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60'!$U$7:$AU$7</c:f>
              <c:numCache>
                <c:formatCode>General</c:formatCode>
                <c:ptCount val="27"/>
                <c:pt idx="0">
                  <c:v>25.82</c:v>
                </c:pt>
                <c:pt idx="1">
                  <c:v>10.798370823184346</c:v>
                </c:pt>
                <c:pt idx="3">
                  <c:v>10.004681398516185</c:v>
                </c:pt>
                <c:pt idx="4">
                  <c:v>9.0052540216170147</c:v>
                </c:pt>
                <c:pt idx="5">
                  <c:v>7.6661180619635454</c:v>
                </c:pt>
                <c:pt idx="6">
                  <c:v>6.5964362454296381</c:v>
                </c:pt>
                <c:pt idx="7">
                  <c:v>5.1222234788151102</c:v>
                </c:pt>
                <c:pt idx="8">
                  <c:v>5.1336242492439492</c:v>
                </c:pt>
                <c:pt idx="9">
                  <c:v>5.1205292013537314</c:v>
                </c:pt>
                <c:pt idx="10">
                  <c:v>5.1495574664460388</c:v>
                </c:pt>
                <c:pt idx="11">
                  <c:v>5.545659211446794</c:v>
                </c:pt>
                <c:pt idx="12">
                  <c:v>5.3877075623236417</c:v>
                </c:pt>
                <c:pt idx="13">
                  <c:v>5.2079331311534638</c:v>
                </c:pt>
                <c:pt idx="14">
                  <c:v>5.0240246633572836</c:v>
                </c:pt>
                <c:pt idx="15">
                  <c:v>4.8212262898944154</c:v>
                </c:pt>
                <c:pt idx="16">
                  <c:v>4.6424950872256936</c:v>
                </c:pt>
                <c:pt idx="17">
                  <c:v>4.4604676904657685</c:v>
                </c:pt>
                <c:pt idx="18">
                  <c:v>4.2766595442641586</c:v>
                </c:pt>
                <c:pt idx="19">
                  <c:v>4.0796005459735953</c:v>
                </c:pt>
                <c:pt idx="20">
                  <c:v>3.9063148915453048</c:v>
                </c:pt>
                <c:pt idx="21">
                  <c:v>3.7164594790801502</c:v>
                </c:pt>
                <c:pt idx="22">
                  <c:v>3.5296387710819883</c:v>
                </c:pt>
                <c:pt idx="23">
                  <c:v>3.3367448552377676</c:v>
                </c:pt>
                <c:pt idx="24">
                  <c:v>3.1532933029573638</c:v>
                </c:pt>
                <c:pt idx="25">
                  <c:v>2.9698986958710356</c:v>
                </c:pt>
                <c:pt idx="26">
                  <c:v>2.7890738406550808</c:v>
                </c:pt>
              </c:numCache>
            </c:numRef>
          </c:val>
        </c:ser>
        <c:ser>
          <c:idx val="6"/>
          <c:order val="1"/>
          <c:tx>
            <c:strRef>
              <c:f>'Figure 60'!$Q$10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60'!$U$8:$AU$8</c:f>
              <c:numCache>
                <c:formatCode>General</c:formatCode>
                <c:ptCount val="27"/>
                <c:pt idx="0">
                  <c:v>10.26</c:v>
                </c:pt>
                <c:pt idx="1">
                  <c:v>11.292236601675976</c:v>
                </c:pt>
                <c:pt idx="3">
                  <c:v>10.560989063563698</c:v>
                </c:pt>
                <c:pt idx="4">
                  <c:v>7.2042032172936121</c:v>
                </c:pt>
                <c:pt idx="5">
                  <c:v>6.205905097780013</c:v>
                </c:pt>
                <c:pt idx="6">
                  <c:v>4.3976241636197591</c:v>
                </c:pt>
                <c:pt idx="7">
                  <c:v>3.2928579506668565</c:v>
                </c:pt>
                <c:pt idx="8">
                  <c:v>3.3001870173711101</c:v>
                </c:pt>
                <c:pt idx="9">
                  <c:v>3.2917687722988269</c:v>
                </c:pt>
                <c:pt idx="10">
                  <c:v>3.3104297998581687</c:v>
                </c:pt>
                <c:pt idx="11">
                  <c:v>3.8819614480127558</c:v>
                </c:pt>
                <c:pt idx="12">
                  <c:v>3.7156603878094079</c:v>
                </c:pt>
                <c:pt idx="13">
                  <c:v>3.5339546247112796</c:v>
                </c:pt>
                <c:pt idx="14">
                  <c:v>3.3493497755715218</c:v>
                </c:pt>
                <c:pt idx="15">
                  <c:v>3.1523402664694253</c:v>
                </c:pt>
                <c:pt idx="16">
                  <c:v>2.9711968558244437</c:v>
                </c:pt>
                <c:pt idx="17">
                  <c:v>2.7877923065411054</c:v>
                </c:pt>
                <c:pt idx="18">
                  <c:v>2.6031840704216616</c:v>
                </c:pt>
                <c:pt idx="19">
                  <c:v>2.4106730498934876</c:v>
                </c:pt>
                <c:pt idx="20">
                  <c:v>2.2321799380258884</c:v>
                </c:pt>
                <c:pt idx="21">
                  <c:v>2.0440527134940827</c:v>
                </c:pt>
                <c:pt idx="22">
                  <c:v>1.8577046163589412</c:v>
                </c:pt>
                <c:pt idx="23">
                  <c:v>1.6683724276188838</c:v>
                </c:pt>
                <c:pt idx="24">
                  <c:v>1.4839027308034654</c:v>
                </c:pt>
                <c:pt idx="25">
                  <c:v>1.2993306794435782</c:v>
                </c:pt>
                <c:pt idx="26">
                  <c:v>1.1156295362620325</c:v>
                </c:pt>
              </c:numCache>
            </c:numRef>
          </c:val>
        </c:ser>
        <c:ser>
          <c:idx val="2"/>
          <c:order val="2"/>
          <c:tx>
            <c:strRef>
              <c:f>'Figure 60'!$T$9</c:f>
              <c:strCache>
                <c:ptCount val="1"/>
                <c:pt idx="0">
                  <c:v>Generic</c:v>
                </c:pt>
              </c:strCache>
            </c:strRef>
          </c:tx>
          <c:spPr>
            <a:pattFill prst="wdDnDiag">
              <a:fgClr>
                <a:srgbClr val="FFFF00"/>
              </a:fgClr>
              <a:bgClr>
                <a:srgbClr val="FF9900"/>
              </a:bgClr>
            </a:pattFill>
            <a:ln w="25400">
              <a:noFill/>
            </a:ln>
          </c:spPr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60'!$U$9:$AU$9</c:f>
              <c:numCache>
                <c:formatCode>General</c:formatCode>
                <c:ptCount val="27"/>
                <c:pt idx="3">
                  <c:v>0.68768278144045059</c:v>
                </c:pt>
                <c:pt idx="4">
                  <c:v>3.6021016086468061</c:v>
                </c:pt>
                <c:pt idx="5">
                  <c:v>3.650532410458831</c:v>
                </c:pt>
                <c:pt idx="6">
                  <c:v>3.6646868030164659</c:v>
                </c:pt>
                <c:pt idx="7">
                  <c:v>3.658731056296507</c:v>
                </c:pt>
                <c:pt idx="8">
                  <c:v>4.0335619101202456</c:v>
                </c:pt>
                <c:pt idx="9">
                  <c:v>4.3890250297317701</c:v>
                </c:pt>
                <c:pt idx="10">
                  <c:v>4.7817319331284658</c:v>
                </c:pt>
                <c:pt idx="11">
                  <c:v>6.698805027501094</c:v>
                </c:pt>
                <c:pt idx="12">
                  <c:v>7.313641984054021</c:v>
                </c:pt>
                <c:pt idx="13">
                  <c:v>8.6131496620212857</c:v>
                </c:pt>
                <c:pt idx="14">
                  <c:v>12.260583598493847</c:v>
                </c:pt>
                <c:pt idx="15">
                  <c:v>13.792664250281275</c:v>
                </c:pt>
                <c:pt idx="16">
                  <c:v>15.118063090203814</c:v>
                </c:pt>
                <c:pt idx="17">
                  <c:v>17.66513102174731</c:v>
                </c:pt>
                <c:pt idx="18">
                  <c:v>20.227024128631314</c:v>
                </c:pt>
                <c:pt idx="19">
                  <c:v>22.666771372276028</c:v>
                </c:pt>
                <c:pt idx="20">
                  <c:v>24.65071060533846</c:v>
                </c:pt>
                <c:pt idx="21">
                  <c:v>26.85178810912716</c:v>
                </c:pt>
                <c:pt idx="22">
                  <c:v>28.628431853850735</c:v>
                </c:pt>
                <c:pt idx="23">
                  <c:v>27.98734627915432</c:v>
                </c:pt>
                <c:pt idx="24">
                  <c:v>28.088319891076853</c:v>
                </c:pt>
                <c:pt idx="25">
                  <c:v>28.869289921238625</c:v>
                </c:pt>
                <c:pt idx="26">
                  <c:v>28.884270031560561</c:v>
                </c:pt>
              </c:numCache>
            </c:numRef>
          </c:val>
        </c:ser>
        <c:gapWidth val="0"/>
        <c:overlap val="100"/>
        <c:axId val="135207936"/>
        <c:axId val="135217920"/>
      </c:barChart>
      <c:lineChart>
        <c:grouping val="standard"/>
        <c:ser>
          <c:idx val="3"/>
          <c:order val="3"/>
          <c:tx>
            <c:strRef>
              <c:f>'Figure 60'!$T$18</c:f>
              <c:strCache>
                <c:ptCount val="1"/>
                <c:pt idx="0">
                  <c:v>LNG Capacity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60'!$U$18:$AU$18</c:f>
              <c:numCache>
                <c:formatCode>General</c:formatCode>
                <c:ptCount val="27"/>
                <c:pt idx="0">
                  <c:v>59.23116600566572</c:v>
                </c:pt>
                <c:pt idx="1">
                  <c:v>59.23116600566572</c:v>
                </c:pt>
                <c:pt idx="2">
                  <c:v>59.23116600566572</c:v>
                </c:pt>
                <c:pt idx="3">
                  <c:v>59.23116600566572</c:v>
                </c:pt>
                <c:pt idx="4">
                  <c:v>59.23116600566572</c:v>
                </c:pt>
                <c:pt idx="5">
                  <c:v>59.23116600566572</c:v>
                </c:pt>
                <c:pt idx="6">
                  <c:v>59.23116600566572</c:v>
                </c:pt>
                <c:pt idx="7">
                  <c:v>59.23116600566572</c:v>
                </c:pt>
                <c:pt idx="8">
                  <c:v>59.23116600566572</c:v>
                </c:pt>
                <c:pt idx="9">
                  <c:v>59.23116600566572</c:v>
                </c:pt>
                <c:pt idx="10">
                  <c:v>59.23116600566572</c:v>
                </c:pt>
                <c:pt idx="11">
                  <c:v>59.23116600566572</c:v>
                </c:pt>
                <c:pt idx="12">
                  <c:v>59.23116600566572</c:v>
                </c:pt>
                <c:pt idx="13">
                  <c:v>59.23116600566572</c:v>
                </c:pt>
                <c:pt idx="14">
                  <c:v>59.23116600566572</c:v>
                </c:pt>
                <c:pt idx="15">
                  <c:v>59.23116600566572</c:v>
                </c:pt>
                <c:pt idx="16">
                  <c:v>59.23116600566572</c:v>
                </c:pt>
                <c:pt idx="17">
                  <c:v>59.23116600566572</c:v>
                </c:pt>
                <c:pt idx="18">
                  <c:v>59.23116600566572</c:v>
                </c:pt>
                <c:pt idx="19">
                  <c:v>59.23116600566572</c:v>
                </c:pt>
                <c:pt idx="20">
                  <c:v>59.23116600566572</c:v>
                </c:pt>
                <c:pt idx="21">
                  <c:v>59.23116600566572</c:v>
                </c:pt>
                <c:pt idx="22">
                  <c:v>59.23116600566572</c:v>
                </c:pt>
                <c:pt idx="23">
                  <c:v>59.23116600566572</c:v>
                </c:pt>
                <c:pt idx="24">
                  <c:v>59.23116600566572</c:v>
                </c:pt>
                <c:pt idx="25">
                  <c:v>59.23116600566572</c:v>
                </c:pt>
                <c:pt idx="26">
                  <c:v>59.23116600566572</c:v>
                </c:pt>
              </c:numCache>
            </c:numRef>
          </c:val>
        </c:ser>
        <c:ser>
          <c:idx val="5"/>
          <c:order val="4"/>
          <c:tx>
            <c:strRef>
              <c:f>'Figure 60'!$T$19</c:f>
              <c:strCache>
                <c:ptCount val="1"/>
                <c:pt idx="0">
                  <c:v>Continent Capacity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60'!$U$19:$AU$19</c:f>
              <c:numCache>
                <c:formatCode>General</c:formatCode>
                <c:ptCount val="27"/>
                <c:pt idx="0">
                  <c:v>44.512500000000003</c:v>
                </c:pt>
                <c:pt idx="1">
                  <c:v>44.512500000000003</c:v>
                </c:pt>
                <c:pt idx="2">
                  <c:v>44.512500000000003</c:v>
                </c:pt>
                <c:pt idx="3">
                  <c:v>44.512500000000003</c:v>
                </c:pt>
                <c:pt idx="4">
                  <c:v>44.512500000000003</c:v>
                </c:pt>
                <c:pt idx="5">
                  <c:v>44.512500000000003</c:v>
                </c:pt>
                <c:pt idx="6">
                  <c:v>44.512500000000003</c:v>
                </c:pt>
                <c:pt idx="7">
                  <c:v>44.512500000000003</c:v>
                </c:pt>
                <c:pt idx="8">
                  <c:v>44.512500000000003</c:v>
                </c:pt>
                <c:pt idx="9">
                  <c:v>44.512500000000003</c:v>
                </c:pt>
                <c:pt idx="10">
                  <c:v>44.512500000000003</c:v>
                </c:pt>
                <c:pt idx="11">
                  <c:v>44.512500000000003</c:v>
                </c:pt>
                <c:pt idx="12">
                  <c:v>44.512500000000003</c:v>
                </c:pt>
                <c:pt idx="13">
                  <c:v>44.512500000000003</c:v>
                </c:pt>
                <c:pt idx="14">
                  <c:v>44.512500000000003</c:v>
                </c:pt>
                <c:pt idx="15">
                  <c:v>44.512500000000003</c:v>
                </c:pt>
                <c:pt idx="16">
                  <c:v>44.512500000000003</c:v>
                </c:pt>
                <c:pt idx="17">
                  <c:v>44.512500000000003</c:v>
                </c:pt>
                <c:pt idx="18">
                  <c:v>44.512500000000003</c:v>
                </c:pt>
                <c:pt idx="19">
                  <c:v>44.512500000000003</c:v>
                </c:pt>
                <c:pt idx="20">
                  <c:v>44.512500000000003</c:v>
                </c:pt>
                <c:pt idx="21">
                  <c:v>44.512500000000003</c:v>
                </c:pt>
                <c:pt idx="22">
                  <c:v>44.512500000000003</c:v>
                </c:pt>
                <c:pt idx="23">
                  <c:v>44.512500000000003</c:v>
                </c:pt>
                <c:pt idx="24">
                  <c:v>44.512500000000003</c:v>
                </c:pt>
                <c:pt idx="25">
                  <c:v>44.512500000000003</c:v>
                </c:pt>
                <c:pt idx="26">
                  <c:v>44.512500000000003</c:v>
                </c:pt>
              </c:numCache>
            </c:numRef>
          </c:val>
        </c:ser>
        <c:marker val="1"/>
        <c:axId val="135207936"/>
        <c:axId val="135217920"/>
      </c:lineChart>
      <c:catAx>
        <c:axId val="1352079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217920"/>
        <c:crosses val="autoZero"/>
        <c:auto val="1"/>
        <c:lblAlgn val="ctr"/>
        <c:lblOffset val="100"/>
        <c:tickLblSkip val="1"/>
        <c:tickMarkSkip val="1"/>
      </c:catAx>
      <c:valAx>
        <c:axId val="135217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7797499888785099E-2"/>
              <c:y val="0.3571435388758223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207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04237288135597"/>
          <c:y val="0.30271398747390416"/>
          <c:w val="0.15254237288135608"/>
          <c:h val="0.2004175365344469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1471747700394156E-2"/>
          <c:y val="6.2650676123254104E-2"/>
          <c:w val="0.7240473061760847"/>
          <c:h val="0.73735026514291357"/>
        </c:manualLayout>
      </c:layout>
      <c:barChart>
        <c:barDir val="col"/>
        <c:grouping val="stacked"/>
        <c:ser>
          <c:idx val="0"/>
          <c:order val="0"/>
          <c:tx>
            <c:strRef>
              <c:f>'Figure 61'!$N$10</c:f>
              <c:strCache>
                <c:ptCount val="1"/>
                <c:pt idx="0">
                  <c:v>In Operation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61'!$O$10:$AX$10</c:f>
              <c:numCache>
                <c:formatCode>General</c:formatCode>
                <c:ptCount val="36"/>
                <c:pt idx="0">
                  <c:v>3.5777003574849084</c:v>
                </c:pt>
                <c:pt idx="1">
                  <c:v>3.6040661707272719</c:v>
                </c:pt>
                <c:pt idx="2">
                  <c:v>3.6040661707272719</c:v>
                </c:pt>
                <c:pt idx="3">
                  <c:v>3.9745487318181816</c:v>
                </c:pt>
                <c:pt idx="4">
                  <c:v>3.9167561840909091</c:v>
                </c:pt>
                <c:pt idx="5">
                  <c:v>4.1449636363636362</c:v>
                </c:pt>
                <c:pt idx="6">
                  <c:v>4.2103272727272723</c:v>
                </c:pt>
                <c:pt idx="7">
                  <c:v>4.263963636363636</c:v>
                </c:pt>
                <c:pt idx="8">
                  <c:v>4.285881818181819</c:v>
                </c:pt>
                <c:pt idx="9">
                  <c:v>4.5640909090909094</c:v>
                </c:pt>
                <c:pt idx="10">
                  <c:v>4.235363636363636</c:v>
                </c:pt>
                <c:pt idx="11">
                  <c:v>4.2352454227272727</c:v>
                </c:pt>
                <c:pt idx="12">
                  <c:v>4.3730636363636357</c:v>
                </c:pt>
                <c:pt idx="13">
                  <c:v>4.399881818181818</c:v>
                </c:pt>
                <c:pt idx="14">
                  <c:v>4.3986999999999998</c:v>
                </c:pt>
                <c:pt idx="15">
                  <c:v>4.3986999999999998</c:v>
                </c:pt>
                <c:pt idx="16">
                  <c:v>4.3986999999999998</c:v>
                </c:pt>
                <c:pt idx="17">
                  <c:v>4.4498818181818178</c:v>
                </c:pt>
                <c:pt idx="18">
                  <c:v>4.4498818181818178</c:v>
                </c:pt>
                <c:pt idx="19">
                  <c:v>4.4498818181818178</c:v>
                </c:pt>
                <c:pt idx="20">
                  <c:v>4.4498818181818178</c:v>
                </c:pt>
                <c:pt idx="21">
                  <c:v>4.4498818181818178</c:v>
                </c:pt>
                <c:pt idx="22">
                  <c:v>4.4498818181818178</c:v>
                </c:pt>
                <c:pt idx="23">
                  <c:v>4.4498818181818178</c:v>
                </c:pt>
                <c:pt idx="24">
                  <c:v>4.4498818181818178</c:v>
                </c:pt>
                <c:pt idx="25">
                  <c:v>4.4498818181818178</c:v>
                </c:pt>
                <c:pt idx="26">
                  <c:v>4.4498818181818178</c:v>
                </c:pt>
                <c:pt idx="27">
                  <c:v>4.4498818181818178</c:v>
                </c:pt>
                <c:pt idx="28">
                  <c:v>4.4498818181818178</c:v>
                </c:pt>
                <c:pt idx="29">
                  <c:v>4.4498818181818178</c:v>
                </c:pt>
                <c:pt idx="30">
                  <c:v>4.4498818181818178</c:v>
                </c:pt>
                <c:pt idx="31">
                  <c:v>4.4498818181818178</c:v>
                </c:pt>
                <c:pt idx="32">
                  <c:v>4.4498818181818178</c:v>
                </c:pt>
                <c:pt idx="33">
                  <c:v>4.4498818181818178</c:v>
                </c:pt>
                <c:pt idx="34">
                  <c:v>4.4498818181818178</c:v>
                </c:pt>
                <c:pt idx="35">
                  <c:v>4.4498818181818178</c:v>
                </c:pt>
              </c:numCache>
            </c:numRef>
          </c:val>
        </c:ser>
        <c:ser>
          <c:idx val="1"/>
          <c:order val="1"/>
          <c:tx>
            <c:strRef>
              <c:f>'Figure 61'!$N$11</c:f>
              <c:strCache>
                <c:ptCount val="1"/>
                <c:pt idx="0">
                  <c:v>Under Construction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61'!$O$11:$AX$11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1.0181818181818183E-2</c:v>
                </c:pt>
                <c:pt idx="12">
                  <c:v>2.5909090909090909E-2</c:v>
                </c:pt>
                <c:pt idx="13">
                  <c:v>0.10154545454545455</c:v>
                </c:pt>
                <c:pt idx="14">
                  <c:v>0.17299999999999999</c:v>
                </c:pt>
                <c:pt idx="15">
                  <c:v>0.28472727272727277</c:v>
                </c:pt>
                <c:pt idx="16">
                  <c:v>0.29854545454545456</c:v>
                </c:pt>
                <c:pt idx="17">
                  <c:v>0.29854545454545456</c:v>
                </c:pt>
                <c:pt idx="18">
                  <c:v>0.29854545454545456</c:v>
                </c:pt>
                <c:pt idx="19">
                  <c:v>0.29854545454545456</c:v>
                </c:pt>
                <c:pt idx="20">
                  <c:v>0.29854545454545456</c:v>
                </c:pt>
                <c:pt idx="21">
                  <c:v>0.29854545454545456</c:v>
                </c:pt>
                <c:pt idx="22">
                  <c:v>0.29854545454545456</c:v>
                </c:pt>
                <c:pt idx="23">
                  <c:v>0.29854545454545456</c:v>
                </c:pt>
                <c:pt idx="24">
                  <c:v>0.29854545454545456</c:v>
                </c:pt>
                <c:pt idx="25">
                  <c:v>0.29854545454545456</c:v>
                </c:pt>
                <c:pt idx="26">
                  <c:v>0.29854545454545456</c:v>
                </c:pt>
                <c:pt idx="27">
                  <c:v>0.29854545454545456</c:v>
                </c:pt>
                <c:pt idx="28">
                  <c:v>0.29854545454545456</c:v>
                </c:pt>
                <c:pt idx="29">
                  <c:v>0.29854545454545456</c:v>
                </c:pt>
                <c:pt idx="30">
                  <c:v>0.29854545454545456</c:v>
                </c:pt>
                <c:pt idx="31">
                  <c:v>0.29854545454545456</c:v>
                </c:pt>
                <c:pt idx="32">
                  <c:v>0.29854545454545456</c:v>
                </c:pt>
                <c:pt idx="33">
                  <c:v>0.29854545454545456</c:v>
                </c:pt>
                <c:pt idx="34">
                  <c:v>0.29854545454545456</c:v>
                </c:pt>
                <c:pt idx="35">
                  <c:v>0.29854545454545456</c:v>
                </c:pt>
              </c:numCache>
            </c:numRef>
          </c:val>
        </c:ser>
        <c:ser>
          <c:idx val="2"/>
          <c:order val="2"/>
          <c:tx>
            <c:strRef>
              <c:f>'Figure 61'!$N$12</c:f>
              <c:strCache>
                <c:ptCount val="1"/>
                <c:pt idx="0">
                  <c:v>Proposed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61'!$O$12:$AX$12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0.13272727272727272</c:v>
                </c:pt>
                <c:pt idx="17">
                  <c:v>1.2740000000000002</c:v>
                </c:pt>
                <c:pt idx="18">
                  <c:v>6.5235303030303031</c:v>
                </c:pt>
                <c:pt idx="19">
                  <c:v>10.067060606060606</c:v>
                </c:pt>
                <c:pt idx="20">
                  <c:v>10.528954545454546</c:v>
                </c:pt>
                <c:pt idx="21">
                  <c:v>10.783121212121214</c:v>
                </c:pt>
                <c:pt idx="22">
                  <c:v>11.214742424242422</c:v>
                </c:pt>
                <c:pt idx="23">
                  <c:v>11.46890909090909</c:v>
                </c:pt>
                <c:pt idx="24">
                  <c:v>11.46890909090909</c:v>
                </c:pt>
                <c:pt idx="25">
                  <c:v>11.46890909090909</c:v>
                </c:pt>
                <c:pt idx="26">
                  <c:v>11.722696969696969</c:v>
                </c:pt>
                <c:pt idx="27">
                  <c:v>11.976484848484848</c:v>
                </c:pt>
                <c:pt idx="28">
                  <c:v>12.230272727272727</c:v>
                </c:pt>
                <c:pt idx="29">
                  <c:v>12.484060606060606</c:v>
                </c:pt>
                <c:pt idx="30">
                  <c:v>12.737848484848485</c:v>
                </c:pt>
                <c:pt idx="31">
                  <c:v>12.737848484848485</c:v>
                </c:pt>
                <c:pt idx="32">
                  <c:v>12.737848484848485</c:v>
                </c:pt>
                <c:pt idx="33">
                  <c:v>12.737848484848485</c:v>
                </c:pt>
                <c:pt idx="34">
                  <c:v>12.737848484848485</c:v>
                </c:pt>
                <c:pt idx="35">
                  <c:v>12.737848484848485</c:v>
                </c:pt>
              </c:numCache>
            </c:numRef>
          </c:val>
        </c:ser>
        <c:gapWidth val="0"/>
        <c:overlap val="100"/>
        <c:axId val="133876352"/>
        <c:axId val="134676864"/>
      </c:barChart>
      <c:lineChart>
        <c:grouping val="standard"/>
        <c:ser>
          <c:idx val="3"/>
          <c:order val="3"/>
          <c:tx>
            <c:strRef>
              <c:f>'Figure 61'!$N$20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61'!$O$20:$AX$20</c:f>
              <c:numCache>
                <c:formatCode>General</c:formatCode>
                <c:ptCount val="36"/>
                <c:pt idx="11">
                  <c:v>4.2454272409090903</c:v>
                </c:pt>
                <c:pt idx="12">
                  <c:v>4.398972727272727</c:v>
                </c:pt>
                <c:pt idx="13">
                  <c:v>4.5014272727272724</c:v>
                </c:pt>
                <c:pt idx="14">
                  <c:v>4.5716999999999999</c:v>
                </c:pt>
                <c:pt idx="15">
                  <c:v>4.6834272727272728</c:v>
                </c:pt>
                <c:pt idx="16">
                  <c:v>4.6972454545454552</c:v>
                </c:pt>
                <c:pt idx="17">
                  <c:v>4.7484272727272732</c:v>
                </c:pt>
                <c:pt idx="18">
                  <c:v>4.7484272727272732</c:v>
                </c:pt>
                <c:pt idx="19">
                  <c:v>4.7484272727272732</c:v>
                </c:pt>
                <c:pt idx="20">
                  <c:v>4.7484272727272732</c:v>
                </c:pt>
                <c:pt idx="21">
                  <c:v>4.7484272727272732</c:v>
                </c:pt>
                <c:pt idx="22">
                  <c:v>4.7484272727272732</c:v>
                </c:pt>
                <c:pt idx="23">
                  <c:v>4.7484272727272732</c:v>
                </c:pt>
                <c:pt idx="24">
                  <c:v>4.7484272727272732</c:v>
                </c:pt>
                <c:pt idx="25">
                  <c:v>4.7484272727272732</c:v>
                </c:pt>
                <c:pt idx="26">
                  <c:v>4.7484272727272732</c:v>
                </c:pt>
                <c:pt idx="27">
                  <c:v>4.7484272727272732</c:v>
                </c:pt>
                <c:pt idx="28">
                  <c:v>4.7484272727272732</c:v>
                </c:pt>
                <c:pt idx="29">
                  <c:v>4.7484272727272732</c:v>
                </c:pt>
                <c:pt idx="30">
                  <c:v>4.7484272727272732</c:v>
                </c:pt>
                <c:pt idx="31">
                  <c:v>4.7484272727272732</c:v>
                </c:pt>
                <c:pt idx="32">
                  <c:v>4.7484272727272732</c:v>
                </c:pt>
                <c:pt idx="33">
                  <c:v>4.7484272727272732</c:v>
                </c:pt>
                <c:pt idx="34">
                  <c:v>4.7484272727272732</c:v>
                </c:pt>
                <c:pt idx="35">
                  <c:v>4.7484272727272732</c:v>
                </c:pt>
              </c:numCache>
            </c:numRef>
          </c:val>
        </c:ser>
        <c:ser>
          <c:idx val="5"/>
          <c:order val="4"/>
          <c:tx>
            <c:strRef>
              <c:f>'Figure 61'!$N$21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61'!$O$21:$AX$21</c:f>
              <c:numCache>
                <c:formatCode>General</c:formatCode>
                <c:ptCount val="36"/>
                <c:pt idx="11">
                  <c:v>4.2454272409090903</c:v>
                </c:pt>
                <c:pt idx="12">
                  <c:v>4.398972727272727</c:v>
                </c:pt>
                <c:pt idx="13">
                  <c:v>4.5014272727272724</c:v>
                </c:pt>
                <c:pt idx="14">
                  <c:v>4.5716999999999999</c:v>
                </c:pt>
                <c:pt idx="15">
                  <c:v>4.6834272727272728</c:v>
                </c:pt>
                <c:pt idx="16">
                  <c:v>4.6972454545454552</c:v>
                </c:pt>
                <c:pt idx="17">
                  <c:v>4.7484272727272732</c:v>
                </c:pt>
                <c:pt idx="18">
                  <c:v>4.7484272727272732</c:v>
                </c:pt>
                <c:pt idx="19">
                  <c:v>4.7484272727272732</c:v>
                </c:pt>
                <c:pt idx="20">
                  <c:v>4.7484272727272732</c:v>
                </c:pt>
                <c:pt idx="21">
                  <c:v>4.7484272727272732</c:v>
                </c:pt>
                <c:pt idx="22">
                  <c:v>4.7484272727272732</c:v>
                </c:pt>
                <c:pt idx="23">
                  <c:v>6.7484272727272732</c:v>
                </c:pt>
                <c:pt idx="24">
                  <c:v>8.7484272727272732</c:v>
                </c:pt>
                <c:pt idx="25">
                  <c:v>8.7484272727272732</c:v>
                </c:pt>
                <c:pt idx="26">
                  <c:v>8.7484272727272732</c:v>
                </c:pt>
                <c:pt idx="27">
                  <c:v>8.7484272727272732</c:v>
                </c:pt>
                <c:pt idx="28">
                  <c:v>8.7484272727272732</c:v>
                </c:pt>
                <c:pt idx="29">
                  <c:v>8.7484272727272732</c:v>
                </c:pt>
                <c:pt idx="30">
                  <c:v>8.7484272727272732</c:v>
                </c:pt>
                <c:pt idx="31">
                  <c:v>8.7484272727272732</c:v>
                </c:pt>
                <c:pt idx="32">
                  <c:v>8.7484272727272732</c:v>
                </c:pt>
                <c:pt idx="33">
                  <c:v>8.7484272727272732</c:v>
                </c:pt>
                <c:pt idx="34">
                  <c:v>8.7484272727272732</c:v>
                </c:pt>
                <c:pt idx="35">
                  <c:v>8.7484272727272732</c:v>
                </c:pt>
              </c:numCache>
            </c:numRef>
          </c:val>
        </c:ser>
        <c:marker val="1"/>
        <c:axId val="133876352"/>
        <c:axId val="134676864"/>
      </c:lineChart>
      <c:catAx>
        <c:axId val="133876352"/>
        <c:scaling>
          <c:orientation val="minMax"/>
        </c:scaling>
        <c:axPos val="b"/>
        <c:numFmt formatCode="yy/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676864"/>
        <c:crosses val="autoZero"/>
        <c:auto val="1"/>
        <c:lblAlgn val="ctr"/>
        <c:lblOffset val="100"/>
        <c:tickLblSkip val="2"/>
        <c:tickMarkSkip val="1"/>
      </c:catAx>
      <c:valAx>
        <c:axId val="134676864"/>
        <c:scaling>
          <c:orientation val="minMax"/>
          <c:max val="2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Space (bcm)</a:t>
                </a:r>
              </a:p>
            </c:rich>
          </c:tx>
          <c:layout>
            <c:manualLayout>
              <c:xMode val="edge"/>
              <c:yMode val="edge"/>
              <c:x val="2.4771838331160378E-2"/>
              <c:y val="0.3276288752414511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876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9737187910644"/>
          <c:y val="0.3156630220056264"/>
          <c:w val="0.17214191852825231"/>
          <c:h val="0.2313255733781688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4856450957981736E-2"/>
          <c:y val="5.8962332052361358E-2"/>
          <c:w val="0.62924322094995622"/>
          <c:h val="0.71934045103880873"/>
        </c:manualLayout>
      </c:layout>
      <c:barChart>
        <c:barDir val="col"/>
        <c:grouping val="stacked"/>
        <c:ser>
          <c:idx val="0"/>
          <c:order val="0"/>
          <c:tx>
            <c:strRef>
              <c:f>'Figure 62'!$O$12</c:f>
              <c:strCache>
                <c:ptCount val="1"/>
                <c:pt idx="0">
                  <c:v>Deliverability - In operation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62'!$P$12:$AY$12</c:f>
              <c:numCache>
                <c:formatCode>General</c:formatCode>
                <c:ptCount val="36"/>
                <c:pt idx="0">
                  <c:v>126.11818181818184</c:v>
                </c:pt>
                <c:pt idx="1">
                  <c:v>128.84545454545457</c:v>
                </c:pt>
                <c:pt idx="2">
                  <c:v>128.84545454545457</c:v>
                </c:pt>
                <c:pt idx="3">
                  <c:v>128.84545454545457</c:v>
                </c:pt>
                <c:pt idx="4">
                  <c:v>128.84545454545457</c:v>
                </c:pt>
                <c:pt idx="5">
                  <c:v>121.84545454545456</c:v>
                </c:pt>
                <c:pt idx="6">
                  <c:v>121.84545454545456</c:v>
                </c:pt>
                <c:pt idx="7">
                  <c:v>122.75454545454546</c:v>
                </c:pt>
                <c:pt idx="8">
                  <c:v>122.75454545454546</c:v>
                </c:pt>
                <c:pt idx="9">
                  <c:v>125.52727272727272</c:v>
                </c:pt>
                <c:pt idx="10">
                  <c:v>121.25454545454545</c:v>
                </c:pt>
                <c:pt idx="11">
                  <c:v>121.27272727272727</c:v>
                </c:pt>
                <c:pt idx="12">
                  <c:v>146</c:v>
                </c:pt>
                <c:pt idx="13">
                  <c:v>147.72727272727272</c:v>
                </c:pt>
                <c:pt idx="14">
                  <c:v>156.81818181818181</c:v>
                </c:pt>
                <c:pt idx="15">
                  <c:v>156.81818181818181</c:v>
                </c:pt>
                <c:pt idx="16">
                  <c:v>156.81818181818181</c:v>
                </c:pt>
                <c:pt idx="17">
                  <c:v>156.81818181818181</c:v>
                </c:pt>
                <c:pt idx="18">
                  <c:v>156.81818181818181</c:v>
                </c:pt>
                <c:pt idx="19">
                  <c:v>156.81818181818181</c:v>
                </c:pt>
                <c:pt idx="20">
                  <c:v>156.81818181818181</c:v>
                </c:pt>
                <c:pt idx="21">
                  <c:v>156.81818181818181</c:v>
                </c:pt>
                <c:pt idx="22">
                  <c:v>156.81818181818181</c:v>
                </c:pt>
                <c:pt idx="23">
                  <c:v>156.81818181818181</c:v>
                </c:pt>
                <c:pt idx="24">
                  <c:v>156.81818181818181</c:v>
                </c:pt>
                <c:pt idx="25">
                  <c:v>156.81818181818181</c:v>
                </c:pt>
                <c:pt idx="26">
                  <c:v>156.81818181818181</c:v>
                </c:pt>
                <c:pt idx="27">
                  <c:v>156.81818181818181</c:v>
                </c:pt>
                <c:pt idx="28">
                  <c:v>156.81818181818181</c:v>
                </c:pt>
                <c:pt idx="29">
                  <c:v>156.81818181818181</c:v>
                </c:pt>
                <c:pt idx="30">
                  <c:v>156.81818181818181</c:v>
                </c:pt>
                <c:pt idx="31">
                  <c:v>156.81818181818181</c:v>
                </c:pt>
                <c:pt idx="32">
                  <c:v>156.81818181818181</c:v>
                </c:pt>
                <c:pt idx="33">
                  <c:v>156.81818181818181</c:v>
                </c:pt>
                <c:pt idx="34">
                  <c:v>156.81818181818181</c:v>
                </c:pt>
                <c:pt idx="35">
                  <c:v>156.81818181818181</c:v>
                </c:pt>
              </c:numCache>
            </c:numRef>
          </c:val>
        </c:ser>
        <c:ser>
          <c:idx val="1"/>
          <c:order val="1"/>
          <c:tx>
            <c:strRef>
              <c:f>'Figure 62'!$O$13</c:f>
              <c:strCache>
                <c:ptCount val="1"/>
                <c:pt idx="0">
                  <c:v>Deliverability - Under Construction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62'!$P$13:$AY$13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20.59090909090909</c:v>
                </c:pt>
                <c:pt idx="14">
                  <c:v>31.436363636363637</c:v>
                </c:pt>
                <c:pt idx="15">
                  <c:v>41.436363636363637</c:v>
                </c:pt>
                <c:pt idx="16">
                  <c:v>41.436363636363637</c:v>
                </c:pt>
                <c:pt idx="17">
                  <c:v>41.436363636363637</c:v>
                </c:pt>
                <c:pt idx="18">
                  <c:v>41.436363636363637</c:v>
                </c:pt>
                <c:pt idx="19">
                  <c:v>41.436363636363637</c:v>
                </c:pt>
                <c:pt idx="20">
                  <c:v>41.436363636363637</c:v>
                </c:pt>
                <c:pt idx="21">
                  <c:v>41.436363636363637</c:v>
                </c:pt>
                <c:pt idx="22">
                  <c:v>41.436363636363637</c:v>
                </c:pt>
                <c:pt idx="23">
                  <c:v>41.436363636363637</c:v>
                </c:pt>
                <c:pt idx="24">
                  <c:v>41.436363636363637</c:v>
                </c:pt>
                <c:pt idx="25">
                  <c:v>41.436363636363637</c:v>
                </c:pt>
                <c:pt idx="26">
                  <c:v>41.436363636363637</c:v>
                </c:pt>
                <c:pt idx="27">
                  <c:v>41.436363636363637</c:v>
                </c:pt>
                <c:pt idx="28">
                  <c:v>41.436363636363637</c:v>
                </c:pt>
                <c:pt idx="29">
                  <c:v>41.436363636363637</c:v>
                </c:pt>
                <c:pt idx="30">
                  <c:v>41.436363636363637</c:v>
                </c:pt>
                <c:pt idx="31">
                  <c:v>41.436363636363637</c:v>
                </c:pt>
                <c:pt idx="32">
                  <c:v>41.436363636363637</c:v>
                </c:pt>
                <c:pt idx="33">
                  <c:v>41.436363636363637</c:v>
                </c:pt>
                <c:pt idx="34">
                  <c:v>41.436363636363637</c:v>
                </c:pt>
                <c:pt idx="35">
                  <c:v>41.436363636363637</c:v>
                </c:pt>
              </c:numCache>
            </c:numRef>
          </c:val>
        </c:ser>
        <c:ser>
          <c:idx val="2"/>
          <c:order val="2"/>
          <c:tx>
            <c:strRef>
              <c:f>'Figure 62'!$O$14</c:f>
              <c:strCache>
                <c:ptCount val="1"/>
                <c:pt idx="0">
                  <c:v>Deliverability - Proposed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62'!$P$14:$AY$14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13.363636363636363</c:v>
                </c:pt>
                <c:pt idx="17">
                  <c:v>39.636363636363633</c:v>
                </c:pt>
                <c:pt idx="18">
                  <c:v>127.71515151515152</c:v>
                </c:pt>
                <c:pt idx="19">
                  <c:v>191.59393939393939</c:v>
                </c:pt>
                <c:pt idx="20">
                  <c:v>225.85454545454547</c:v>
                </c:pt>
                <c:pt idx="21">
                  <c:v>234.18787878787879</c:v>
                </c:pt>
                <c:pt idx="22">
                  <c:v>258.33939393939397</c:v>
                </c:pt>
                <c:pt idx="23">
                  <c:v>266.67272727272729</c:v>
                </c:pt>
                <c:pt idx="24">
                  <c:v>266.67272727272729</c:v>
                </c:pt>
                <c:pt idx="25">
                  <c:v>266.67272727272729</c:v>
                </c:pt>
                <c:pt idx="26">
                  <c:v>274.24848484848485</c:v>
                </c:pt>
                <c:pt idx="27">
                  <c:v>281.82424242424241</c:v>
                </c:pt>
                <c:pt idx="28">
                  <c:v>289.39999999999998</c:v>
                </c:pt>
                <c:pt idx="29">
                  <c:v>296.9757575757576</c:v>
                </c:pt>
                <c:pt idx="30">
                  <c:v>304.55151515151516</c:v>
                </c:pt>
                <c:pt idx="31">
                  <c:v>304.55151515151516</c:v>
                </c:pt>
                <c:pt idx="32">
                  <c:v>304.55151515151516</c:v>
                </c:pt>
                <c:pt idx="33">
                  <c:v>304.55151515151516</c:v>
                </c:pt>
                <c:pt idx="34">
                  <c:v>304.55151515151516</c:v>
                </c:pt>
                <c:pt idx="35">
                  <c:v>304.55151515151516</c:v>
                </c:pt>
              </c:numCache>
            </c:numRef>
          </c:val>
        </c:ser>
        <c:gapWidth val="0"/>
        <c:overlap val="100"/>
        <c:axId val="134729728"/>
        <c:axId val="134731264"/>
      </c:barChart>
      <c:lineChart>
        <c:grouping val="standard"/>
        <c:ser>
          <c:idx val="3"/>
          <c:order val="3"/>
          <c:tx>
            <c:strRef>
              <c:f>'Figure 62'!$O$20</c:f>
              <c:strCache>
                <c:ptCount val="1"/>
                <c:pt idx="0">
                  <c:v>Gone Green Deliverability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62'!$P$20:$AY$20</c:f>
              <c:numCache>
                <c:formatCode>General</c:formatCode>
                <c:ptCount val="36"/>
                <c:pt idx="11">
                  <c:v>121.27272727272728</c:v>
                </c:pt>
                <c:pt idx="12">
                  <c:v>146</c:v>
                </c:pt>
                <c:pt idx="13">
                  <c:v>168.31818181818181</c:v>
                </c:pt>
                <c:pt idx="14">
                  <c:v>188.25454545454545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  <c:pt idx="22">
                  <c:v>198.25454545454545</c:v>
                </c:pt>
                <c:pt idx="23">
                  <c:v>198.25454545454545</c:v>
                </c:pt>
                <c:pt idx="24">
                  <c:v>198.25454545454545</c:v>
                </c:pt>
                <c:pt idx="25">
                  <c:v>198.25454545454545</c:v>
                </c:pt>
                <c:pt idx="26">
                  <c:v>198.25454545454545</c:v>
                </c:pt>
                <c:pt idx="27">
                  <c:v>198.25454545454545</c:v>
                </c:pt>
                <c:pt idx="28">
                  <c:v>198.25454545454545</c:v>
                </c:pt>
                <c:pt idx="29">
                  <c:v>198.25454545454545</c:v>
                </c:pt>
                <c:pt idx="30">
                  <c:v>198.25454545454545</c:v>
                </c:pt>
                <c:pt idx="31">
                  <c:v>198.25454545454545</c:v>
                </c:pt>
                <c:pt idx="32">
                  <c:v>198.25454545454545</c:v>
                </c:pt>
                <c:pt idx="33">
                  <c:v>198.25454545454545</c:v>
                </c:pt>
                <c:pt idx="34">
                  <c:v>198.25454545454545</c:v>
                </c:pt>
                <c:pt idx="35">
                  <c:v>198.25454545454545</c:v>
                </c:pt>
              </c:numCache>
            </c:numRef>
          </c:val>
        </c:ser>
        <c:ser>
          <c:idx val="4"/>
          <c:order val="4"/>
          <c:tx>
            <c:strRef>
              <c:f>'Figure 62'!$O$21</c:f>
              <c:strCache>
                <c:ptCount val="1"/>
                <c:pt idx="0">
                  <c:v>Slow Progression Deliverability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62'!$P$21:$AY$21</c:f>
              <c:numCache>
                <c:formatCode>General</c:formatCode>
                <c:ptCount val="36"/>
                <c:pt idx="11">
                  <c:v>121.27272727272728</c:v>
                </c:pt>
                <c:pt idx="12">
                  <c:v>146</c:v>
                </c:pt>
                <c:pt idx="13">
                  <c:v>168.31818181818181</c:v>
                </c:pt>
                <c:pt idx="14">
                  <c:v>188.25454545454545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  <c:pt idx="22">
                  <c:v>198.25454545454545</c:v>
                </c:pt>
                <c:pt idx="23">
                  <c:v>218.25454545454545</c:v>
                </c:pt>
                <c:pt idx="24">
                  <c:v>238.25454545454545</c:v>
                </c:pt>
                <c:pt idx="25">
                  <c:v>238.25454545454545</c:v>
                </c:pt>
                <c:pt idx="26">
                  <c:v>238.25454545454545</c:v>
                </c:pt>
                <c:pt idx="27">
                  <c:v>238.25454545454545</c:v>
                </c:pt>
                <c:pt idx="28">
                  <c:v>238.25454545454545</c:v>
                </c:pt>
                <c:pt idx="29">
                  <c:v>238.25454545454545</c:v>
                </c:pt>
                <c:pt idx="30">
                  <c:v>238.25454545454545</c:v>
                </c:pt>
                <c:pt idx="31">
                  <c:v>238.25454545454545</c:v>
                </c:pt>
                <c:pt idx="32">
                  <c:v>238.25454545454545</c:v>
                </c:pt>
                <c:pt idx="33">
                  <c:v>238.25454545454545</c:v>
                </c:pt>
                <c:pt idx="34">
                  <c:v>238.25454545454545</c:v>
                </c:pt>
                <c:pt idx="35">
                  <c:v>238.25454545454545</c:v>
                </c:pt>
              </c:numCache>
            </c:numRef>
          </c:val>
        </c:ser>
        <c:marker val="1"/>
        <c:axId val="134729728"/>
        <c:axId val="134731264"/>
      </c:lineChart>
      <c:catAx>
        <c:axId val="1347297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731264"/>
        <c:crosses val="autoZero"/>
        <c:auto val="1"/>
        <c:lblAlgn val="ctr"/>
        <c:lblOffset val="100"/>
        <c:tickLblSkip val="2"/>
        <c:tickMarkSkip val="1"/>
      </c:catAx>
      <c:valAx>
        <c:axId val="134731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Deliverability (mcm/d)</a:t>
                </a:r>
              </a:p>
            </c:rich>
          </c:tx>
          <c:layout>
            <c:manualLayout>
              <c:xMode val="edge"/>
              <c:yMode val="edge"/>
              <c:x val="2.083333333333335E-2"/>
              <c:y val="0.2536585365853657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729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845999437775022"/>
          <c:y val="0.30660412667227882"/>
          <c:w val="0.26240225603929712"/>
          <c:h val="0.22641535508106758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2070808266759721E-2"/>
          <c:y val="6.2344139650872821E-2"/>
          <c:w val="0.69823318417720137"/>
          <c:h val="0.70324189526184577"/>
        </c:manualLayout>
      </c:layout>
      <c:barChart>
        <c:barDir val="col"/>
        <c:grouping val="stacked"/>
        <c:ser>
          <c:idx val="0"/>
          <c:order val="0"/>
          <c:tx>
            <c:strRef>
              <c:f>'Figure 63'!$O$5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63'!$P$5:$AM$5</c:f>
              <c:numCache>
                <c:formatCode>General</c:formatCode>
                <c:ptCount val="24"/>
                <c:pt idx="0">
                  <c:v>117.85</c:v>
                </c:pt>
                <c:pt idx="1">
                  <c:v>120.81406756248116</c:v>
                </c:pt>
                <c:pt idx="2">
                  <c:v>129.04136436180758</c:v>
                </c:pt>
                <c:pt idx="3">
                  <c:v>132.29163309165037</c:v>
                </c:pt>
                <c:pt idx="4">
                  <c:v>134.91874903485987</c:v>
                </c:pt>
                <c:pt idx="5">
                  <c:v>136.11672295017502</c:v>
                </c:pt>
                <c:pt idx="6">
                  <c:v>136.6245536191735</c:v>
                </c:pt>
                <c:pt idx="7">
                  <c:v>132.12662550002514</c:v>
                </c:pt>
                <c:pt idx="8">
                  <c:v>126.70447958452293</c:v>
                </c:pt>
                <c:pt idx="9">
                  <c:v>122.05205325344292</c:v>
                </c:pt>
                <c:pt idx="10">
                  <c:v>117.42059335223225</c:v>
                </c:pt>
                <c:pt idx="11">
                  <c:v>111.92461492244664</c:v>
                </c:pt>
                <c:pt idx="12">
                  <c:v>110.01414607400483</c:v>
                </c:pt>
                <c:pt idx="13">
                  <c:v>105.54770669345623</c:v>
                </c:pt>
                <c:pt idx="14">
                  <c:v>99.876012967680225</c:v>
                </c:pt>
                <c:pt idx="15">
                  <c:v>94.137897113326076</c:v>
                </c:pt>
                <c:pt idx="16">
                  <c:v>87.315870733189044</c:v>
                </c:pt>
                <c:pt idx="17">
                  <c:v>79.691630416970597</c:v>
                </c:pt>
                <c:pt idx="18">
                  <c:v>70.215641712987903</c:v>
                </c:pt>
                <c:pt idx="19">
                  <c:v>65.463832179062692</c:v>
                </c:pt>
                <c:pt idx="20">
                  <c:v>62.034734240346587</c:v>
                </c:pt>
                <c:pt idx="21">
                  <c:v>57.564498216322725</c:v>
                </c:pt>
                <c:pt idx="22">
                  <c:v>55.268557676697363</c:v>
                </c:pt>
                <c:pt idx="23">
                  <c:v>50.437583189534287</c:v>
                </c:pt>
              </c:numCache>
            </c:numRef>
          </c:val>
        </c:ser>
        <c:ser>
          <c:idx val="7"/>
          <c:order val="1"/>
          <c:tx>
            <c:strRef>
              <c:f>'Figure 63'!$O$12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63'!$P$12:$AM$12</c:f>
              <c:numCache>
                <c:formatCode>General</c:formatCode>
                <c:ptCount val="24"/>
                <c:pt idx="0">
                  <c:v>0</c:v>
                </c:pt>
                <c:pt idx="1">
                  <c:v>4.0208592777085932E-2</c:v>
                </c:pt>
                <c:pt idx="2">
                  <c:v>4.0208592777085932E-2</c:v>
                </c:pt>
                <c:pt idx="3">
                  <c:v>0.10722291407222916</c:v>
                </c:pt>
                <c:pt idx="4">
                  <c:v>0.20104296388542961</c:v>
                </c:pt>
                <c:pt idx="5">
                  <c:v>0.66816874221668743</c:v>
                </c:pt>
                <c:pt idx="6">
                  <c:v>1.1726002490660026</c:v>
                </c:pt>
                <c:pt idx="7">
                  <c:v>2.371715591531756</c:v>
                </c:pt>
                <c:pt idx="8">
                  <c:v>3.9116005230386053</c:v>
                </c:pt>
                <c:pt idx="9">
                  <c:v>6.4984188792029896</c:v>
                </c:pt>
                <c:pt idx="10">
                  <c:v>7.4809580572851813</c:v>
                </c:pt>
                <c:pt idx="11">
                  <c:v>8.4746147696139484</c:v>
                </c:pt>
                <c:pt idx="12">
                  <c:v>9.4506075093399762</c:v>
                </c:pt>
                <c:pt idx="13">
                  <c:v>10.842879701120799</c:v>
                </c:pt>
                <c:pt idx="14">
                  <c:v>13.2546999750934</c:v>
                </c:pt>
                <c:pt idx="15">
                  <c:v>16.099484632627647</c:v>
                </c:pt>
                <c:pt idx="16">
                  <c:v>17.483505454545455</c:v>
                </c:pt>
                <c:pt idx="17">
                  <c:v>18.347709153175593</c:v>
                </c:pt>
                <c:pt idx="18">
                  <c:v>18.96334668742217</c:v>
                </c:pt>
                <c:pt idx="19">
                  <c:v>19.435361481942717</c:v>
                </c:pt>
                <c:pt idx="20">
                  <c:v>19.8181301120797</c:v>
                </c:pt>
                <c:pt idx="21">
                  <c:v>20.138574769613946</c:v>
                </c:pt>
                <c:pt idx="22">
                  <c:v>20.396844084682442</c:v>
                </c:pt>
                <c:pt idx="23">
                  <c:v>20.606196824408467</c:v>
                </c:pt>
              </c:numCache>
            </c:numRef>
          </c:val>
        </c:ser>
        <c:ser>
          <c:idx val="1"/>
          <c:order val="2"/>
          <c:tx>
            <c:strRef>
              <c:f>'Figure 63'!$O$6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63'!$P$6:$AM$6</c:f>
              <c:numCache>
                <c:formatCode>General</c:formatCode>
                <c:ptCount val="24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  <c:pt idx="22">
                  <c:v>131</c:v>
                </c:pt>
                <c:pt idx="23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'Figure 63'!$O$7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63'!$P$7:$AM$7</c:f>
              <c:numCache>
                <c:formatCode>General</c:formatCode>
                <c:ptCount val="24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  <c:pt idx="22">
                  <c:v>162.2771671388102</c:v>
                </c:pt>
                <c:pt idx="23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'Figure 63'!$O$8</c:f>
              <c:strCache>
                <c:ptCount val="1"/>
                <c:pt idx="0">
                  <c:v>Additional LNG</c:v>
                </c:pt>
              </c:strCache>
            </c:strRef>
          </c:tx>
          <c:spPr>
            <a:pattFill prst="pct75">
              <a:fgClr>
                <a:srgbClr val="FFFF00"/>
              </a:fgClr>
              <a:bgClr>
                <a:srgbClr val="000000"/>
              </a:bgClr>
            </a:pattFill>
            <a:ln w="25400">
              <a:noFill/>
            </a:ln>
          </c:spP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63'!$P$8:$AM$8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4"/>
          <c:order val="5"/>
          <c:tx>
            <c:strRef>
              <c:f>'Figure 63'!$O$9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63'!$P$9:$AM$9</c:f>
              <c:numCache>
                <c:formatCode>General</c:formatCode>
                <c:ptCount val="24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  <c:pt idx="22">
                  <c:v>121.95205479452054</c:v>
                </c:pt>
                <c:pt idx="23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'Figure 63'!$O$10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63'!$P$10:$AM$10</c:f>
              <c:numCache>
                <c:formatCode>General</c:formatCode>
                <c:ptCount val="24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  <c:pt idx="22">
                  <c:v>198.25454545454545</c:v>
                </c:pt>
                <c:pt idx="23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'Figure 63'!$O$11</c:f>
              <c:strCache>
                <c:ptCount val="1"/>
                <c:pt idx="0">
                  <c:v>Additional Storage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63'!$P$11:$AM$11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</c:numCache>
            </c:numRef>
          </c:val>
        </c:ser>
        <c:gapWidth val="0"/>
        <c:overlap val="100"/>
        <c:axId val="135529600"/>
        <c:axId val="135531136"/>
      </c:barChart>
      <c:lineChart>
        <c:grouping val="standard"/>
        <c:ser>
          <c:idx val="8"/>
          <c:order val="8"/>
          <c:tx>
            <c:strRef>
              <c:f>'Figure 63'!$O$13</c:f>
              <c:strCache>
                <c:ptCount val="1"/>
                <c:pt idx="0">
                  <c:v>Undiversified Demand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63'!$P$13:$AM$13</c:f>
              <c:numCache>
                <c:formatCode>General</c:formatCode>
                <c:ptCount val="24"/>
                <c:pt idx="0">
                  <c:v>578.8799563963637</c:v>
                </c:pt>
                <c:pt idx="1">
                  <c:v>569.21624547454553</c:v>
                </c:pt>
                <c:pt idx="2">
                  <c:v>561.28724888818192</c:v>
                </c:pt>
                <c:pt idx="3">
                  <c:v>557.49968992727281</c:v>
                </c:pt>
                <c:pt idx="4">
                  <c:v>555.66627784636376</c:v>
                </c:pt>
                <c:pt idx="5">
                  <c:v>556.92433660272741</c:v>
                </c:pt>
                <c:pt idx="6">
                  <c:v>548.54661076000014</c:v>
                </c:pt>
                <c:pt idx="7">
                  <c:v>561.6414136972727</c:v>
                </c:pt>
                <c:pt idx="8">
                  <c:v>582.57431653909077</c:v>
                </c:pt>
                <c:pt idx="9">
                  <c:v>593.20797900000002</c:v>
                </c:pt>
                <c:pt idx="10">
                  <c:v>595.23908824909097</c:v>
                </c:pt>
                <c:pt idx="11">
                  <c:v>594.30653111363642</c:v>
                </c:pt>
                <c:pt idx="12">
                  <c:v>595.04169673000001</c:v>
                </c:pt>
                <c:pt idx="13">
                  <c:v>586.68709174000003</c:v>
                </c:pt>
                <c:pt idx="14">
                  <c:v>585.22006560636362</c:v>
                </c:pt>
                <c:pt idx="15">
                  <c:v>582.87444081272724</c:v>
                </c:pt>
                <c:pt idx="16">
                  <c:v>581.93419802454548</c:v>
                </c:pt>
                <c:pt idx="17">
                  <c:v>577.99700702363634</c:v>
                </c:pt>
                <c:pt idx="18">
                  <c:v>576.9674458754547</c:v>
                </c:pt>
                <c:pt idx="19">
                  <c:v>575.0403907063635</c:v>
                </c:pt>
                <c:pt idx="20">
                  <c:v>575.11413410545458</c:v>
                </c:pt>
                <c:pt idx="21">
                  <c:v>569.21562464909084</c:v>
                </c:pt>
                <c:pt idx="22">
                  <c:v>567.88432542545456</c:v>
                </c:pt>
                <c:pt idx="23">
                  <c:v>566.15725886818188</c:v>
                </c:pt>
              </c:numCache>
            </c:numRef>
          </c:val>
        </c:ser>
        <c:ser>
          <c:idx val="9"/>
          <c:order val="9"/>
          <c:tx>
            <c:strRef>
              <c:f>'Figure 63'!$O$14</c:f>
              <c:strCache>
                <c:ptCount val="1"/>
                <c:pt idx="0">
                  <c:v>Diversified Demand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63'!$P$14:$AM$14</c:f>
              <c:numCache>
                <c:formatCode>General</c:formatCode>
                <c:ptCount val="24"/>
                <c:pt idx="0">
                  <c:v>505.95267925454544</c:v>
                </c:pt>
                <c:pt idx="1">
                  <c:v>509.18206768181813</c:v>
                </c:pt>
                <c:pt idx="2">
                  <c:v>510.1151180818182</c:v>
                </c:pt>
                <c:pt idx="3">
                  <c:v>499.79008693636359</c:v>
                </c:pt>
                <c:pt idx="4">
                  <c:v>488.31062377272724</c:v>
                </c:pt>
                <c:pt idx="5">
                  <c:v>478.4075131363636</c:v>
                </c:pt>
                <c:pt idx="6">
                  <c:v>471.5223665636363</c:v>
                </c:pt>
                <c:pt idx="7">
                  <c:v>467.2992334909091</c:v>
                </c:pt>
                <c:pt idx="8">
                  <c:v>484.45191077272727</c:v>
                </c:pt>
                <c:pt idx="9">
                  <c:v>481.27589836363637</c:v>
                </c:pt>
                <c:pt idx="10">
                  <c:v>488.45907800909094</c:v>
                </c:pt>
                <c:pt idx="11">
                  <c:v>485.45161835454547</c:v>
                </c:pt>
                <c:pt idx="12">
                  <c:v>490.7852968727272</c:v>
                </c:pt>
                <c:pt idx="13">
                  <c:v>490.65102505454553</c:v>
                </c:pt>
                <c:pt idx="14">
                  <c:v>491.62827984545453</c:v>
                </c:pt>
                <c:pt idx="15">
                  <c:v>490.95182687272728</c:v>
                </c:pt>
                <c:pt idx="16">
                  <c:v>490.99923500909085</c:v>
                </c:pt>
                <c:pt idx="17">
                  <c:v>487.47486397272723</c:v>
                </c:pt>
                <c:pt idx="18">
                  <c:v>483.17533689999993</c:v>
                </c:pt>
                <c:pt idx="19">
                  <c:v>479.73373066363638</c:v>
                </c:pt>
                <c:pt idx="20">
                  <c:v>482.65096331818182</c:v>
                </c:pt>
                <c:pt idx="21">
                  <c:v>473.23057608181813</c:v>
                </c:pt>
                <c:pt idx="22">
                  <c:v>471.44163800909092</c:v>
                </c:pt>
                <c:pt idx="23">
                  <c:v>469.02535636363626</c:v>
                </c:pt>
              </c:numCache>
            </c:numRef>
          </c:val>
        </c:ser>
        <c:marker val="1"/>
        <c:axId val="135529600"/>
        <c:axId val="135531136"/>
      </c:lineChart>
      <c:catAx>
        <c:axId val="1355296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531136"/>
        <c:crosses val="autoZero"/>
        <c:auto val="1"/>
        <c:lblAlgn val="ctr"/>
        <c:lblOffset val="100"/>
        <c:tickLblSkip val="1"/>
        <c:tickMarkSkip val="1"/>
      </c:catAx>
      <c:valAx>
        <c:axId val="135531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mcm/d</a:t>
                </a:r>
              </a:p>
            </c:rich>
          </c:tx>
          <c:layout>
            <c:manualLayout>
              <c:xMode val="edge"/>
              <c:yMode val="edge"/>
              <c:x val="2.1947873799725667E-2"/>
              <c:y val="0.35897516656571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529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81060706011168859"/>
          <c:y val="0.19950124688279319"/>
          <c:w val="0.18055577818687141"/>
          <c:h val="0.4289276807980052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9531800872450898E-2"/>
          <c:y val="6.2344139650872821E-2"/>
          <c:w val="0.69421580984177245"/>
          <c:h val="0.7007481296758109"/>
        </c:manualLayout>
      </c:layout>
      <c:barChart>
        <c:barDir val="col"/>
        <c:grouping val="stacked"/>
        <c:ser>
          <c:idx val="0"/>
          <c:order val="0"/>
          <c:tx>
            <c:strRef>
              <c:f>'Figure 64'!$N$7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64'!$O$7:$AL$7</c:f>
              <c:numCache>
                <c:formatCode>General</c:formatCode>
                <c:ptCount val="24"/>
                <c:pt idx="0">
                  <c:v>117.85</c:v>
                </c:pt>
                <c:pt idx="1">
                  <c:v>120.32890331226439</c:v>
                </c:pt>
                <c:pt idx="2">
                  <c:v>127.62008351945811</c:v>
                </c:pt>
                <c:pt idx="3">
                  <c:v>129.91784314960034</c:v>
                </c:pt>
                <c:pt idx="4">
                  <c:v>130.61540052020175</c:v>
                </c:pt>
                <c:pt idx="5">
                  <c:v>125.15511098589592</c:v>
                </c:pt>
                <c:pt idx="6">
                  <c:v>121.76129323165038</c:v>
                </c:pt>
                <c:pt idx="7">
                  <c:v>117.70403510698564</c:v>
                </c:pt>
                <c:pt idx="8">
                  <c:v>108.43190343280325</c:v>
                </c:pt>
                <c:pt idx="9">
                  <c:v>103.68148892089516</c:v>
                </c:pt>
                <c:pt idx="10">
                  <c:v>98.371661429372111</c:v>
                </c:pt>
                <c:pt idx="11">
                  <c:v>88.820867693782986</c:v>
                </c:pt>
                <c:pt idx="12">
                  <c:v>82.892790738199125</c:v>
                </c:pt>
                <c:pt idx="13">
                  <c:v>75.025124338331821</c:v>
                </c:pt>
                <c:pt idx="14">
                  <c:v>66.673200255988917</c:v>
                </c:pt>
                <c:pt idx="15">
                  <c:v>58.739039673691273</c:v>
                </c:pt>
                <c:pt idx="16">
                  <c:v>50.624228472439448</c:v>
                </c:pt>
                <c:pt idx="17">
                  <c:v>42.967107830722661</c:v>
                </c:pt>
                <c:pt idx="18">
                  <c:v>34.120056612895795</c:v>
                </c:pt>
                <c:pt idx="19">
                  <c:v>29.540947022178599</c:v>
                </c:pt>
                <c:pt idx="20">
                  <c:v>29.840173045385612</c:v>
                </c:pt>
                <c:pt idx="21">
                  <c:v>27.545173045385603</c:v>
                </c:pt>
                <c:pt idx="22">
                  <c:v>25.31817304538561</c:v>
                </c:pt>
                <c:pt idx="23">
                  <c:v>22.813121131769936</c:v>
                </c:pt>
              </c:numCache>
            </c:numRef>
          </c:val>
        </c:ser>
        <c:ser>
          <c:idx val="7"/>
          <c:order val="1"/>
          <c:tx>
            <c:strRef>
              <c:f>'Figure 64'!$N$14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64'!$O$14:$AL$14</c:f>
              <c:numCache>
                <c:formatCode>General</c:formatCode>
                <c:ptCount val="24"/>
                <c:pt idx="0">
                  <c:v>0</c:v>
                </c:pt>
                <c:pt idx="1">
                  <c:v>6.8756693648816938E-2</c:v>
                </c:pt>
                <c:pt idx="2">
                  <c:v>0.18335118306351181</c:v>
                </c:pt>
                <c:pt idx="3">
                  <c:v>0.34378346824408468</c:v>
                </c:pt>
                <c:pt idx="4">
                  <c:v>0.55005354919053551</c:v>
                </c:pt>
                <c:pt idx="5">
                  <c:v>1.1486614259028642</c:v>
                </c:pt>
                <c:pt idx="6">
                  <c:v>1.8036070983810712</c:v>
                </c:pt>
                <c:pt idx="7">
                  <c:v>2.707802895392279</c:v>
                </c:pt>
                <c:pt idx="8">
                  <c:v>3.7760118306351185</c:v>
                </c:pt>
                <c:pt idx="9">
                  <c:v>5.2303734329802083</c:v>
                </c:pt>
                <c:pt idx="10">
                  <c:v>6.9762092685247099</c:v>
                </c:pt>
                <c:pt idx="11">
                  <c:v>8.2545795247584461</c:v>
                </c:pt>
                <c:pt idx="12">
                  <c:v>8.8963501005249146</c:v>
                </c:pt>
                <c:pt idx="13">
                  <c:v>9.1773895232572613</c:v>
                </c:pt>
                <c:pt idx="14">
                  <c:v>9.2199218815395181</c:v>
                </c:pt>
                <c:pt idx="15">
                  <c:v>9.1009076623748228</c:v>
                </c:pt>
                <c:pt idx="16">
                  <c:v>9.2799484163553299</c:v>
                </c:pt>
                <c:pt idx="17">
                  <c:v>9.5923066816095606</c:v>
                </c:pt>
                <c:pt idx="18">
                  <c:v>9.9788703564030747</c:v>
                </c:pt>
                <c:pt idx="19">
                  <c:v>10.414241217263013</c:v>
                </c:pt>
                <c:pt idx="20">
                  <c:v>10.882327499841409</c:v>
                </c:pt>
                <c:pt idx="21">
                  <c:v>11.374502733662473</c:v>
                </c:pt>
                <c:pt idx="22">
                  <c:v>11.881562976060408</c:v>
                </c:pt>
                <c:pt idx="23">
                  <c:v>12.404619809221456</c:v>
                </c:pt>
              </c:numCache>
            </c:numRef>
          </c:val>
        </c:ser>
        <c:ser>
          <c:idx val="1"/>
          <c:order val="2"/>
          <c:tx>
            <c:strRef>
              <c:f>'Figure 64'!$N$8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64'!$O$8:$AL$8</c:f>
              <c:numCache>
                <c:formatCode>General</c:formatCode>
                <c:ptCount val="24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  <c:pt idx="22">
                  <c:v>131</c:v>
                </c:pt>
                <c:pt idx="23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'Figure 64'!$N$9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64'!$O$9:$AL$9</c:f>
              <c:numCache>
                <c:formatCode>General</c:formatCode>
                <c:ptCount val="24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  <c:pt idx="22">
                  <c:v>162.2771671388102</c:v>
                </c:pt>
                <c:pt idx="23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'Figure 64'!$N$10</c:f>
              <c:strCache>
                <c:ptCount val="1"/>
                <c:pt idx="0">
                  <c:v>Additional LNG</c:v>
                </c:pt>
              </c:strCache>
            </c:strRef>
          </c:tx>
          <c:spPr>
            <a:pattFill prst="pct75">
              <a:fgClr>
                <a:srgbClr val="FFFF00"/>
              </a:fgClr>
              <a:bgClr>
                <a:srgbClr val="000000"/>
              </a:bgClr>
            </a:pattFill>
            <a:ln w="25400">
              <a:noFill/>
            </a:ln>
          </c:spP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64'!$O$10:$AL$10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4"/>
          <c:order val="5"/>
          <c:tx>
            <c:strRef>
              <c:f>'Figure 64'!$N$11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64'!$O$11:$AL$11</c:f>
              <c:numCache>
                <c:formatCode>General</c:formatCode>
                <c:ptCount val="24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  <c:pt idx="22">
                  <c:v>121.95205479452054</c:v>
                </c:pt>
                <c:pt idx="23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'Figure 64'!$N$12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64'!$O$12:$AL$12</c:f>
              <c:numCache>
                <c:formatCode>General</c:formatCode>
                <c:ptCount val="24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  <c:pt idx="22">
                  <c:v>198.25454545454545</c:v>
                </c:pt>
                <c:pt idx="23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'Figure 64'!$N$13</c:f>
              <c:strCache>
                <c:ptCount val="1"/>
                <c:pt idx="0">
                  <c:v>Additional Storage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64'!$O$13:$AL$13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gapWidth val="0"/>
        <c:overlap val="100"/>
        <c:axId val="135764608"/>
        <c:axId val="135782784"/>
      </c:barChart>
      <c:lineChart>
        <c:grouping val="standard"/>
        <c:ser>
          <c:idx val="8"/>
          <c:order val="8"/>
          <c:tx>
            <c:strRef>
              <c:f>'Figure 64'!$N$15</c:f>
              <c:strCache>
                <c:ptCount val="1"/>
                <c:pt idx="0">
                  <c:v>Undiversified Demand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64'!$O$15:$AL$15</c:f>
              <c:numCache>
                <c:formatCode>General</c:formatCode>
                <c:ptCount val="24"/>
                <c:pt idx="0">
                  <c:v>579.61166180454552</c:v>
                </c:pt>
                <c:pt idx="1">
                  <c:v>572.3711580627272</c:v>
                </c:pt>
                <c:pt idx="2">
                  <c:v>565.52289691727287</c:v>
                </c:pt>
                <c:pt idx="3">
                  <c:v>561.19643259090924</c:v>
                </c:pt>
                <c:pt idx="4">
                  <c:v>555.88468974818193</c:v>
                </c:pt>
                <c:pt idx="5">
                  <c:v>557.50648463363643</c:v>
                </c:pt>
                <c:pt idx="6">
                  <c:v>551.94103955636365</c:v>
                </c:pt>
                <c:pt idx="7">
                  <c:v>553.17705112636372</c:v>
                </c:pt>
                <c:pt idx="8">
                  <c:v>563.33123855090912</c:v>
                </c:pt>
                <c:pt idx="9">
                  <c:v>571.68655023727274</c:v>
                </c:pt>
                <c:pt idx="10">
                  <c:v>569.77264345272738</c:v>
                </c:pt>
                <c:pt idx="11">
                  <c:v>566.77811448000011</c:v>
                </c:pt>
                <c:pt idx="12">
                  <c:v>562.54350079090921</c:v>
                </c:pt>
                <c:pt idx="13">
                  <c:v>557.46329820818187</c:v>
                </c:pt>
                <c:pt idx="14">
                  <c:v>555.77359570727276</c:v>
                </c:pt>
                <c:pt idx="15">
                  <c:v>549.26607983363635</c:v>
                </c:pt>
                <c:pt idx="16">
                  <c:v>555.39475899272736</c:v>
                </c:pt>
                <c:pt idx="17">
                  <c:v>549.3354798427273</c:v>
                </c:pt>
                <c:pt idx="18">
                  <c:v>552.43376928999999</c:v>
                </c:pt>
                <c:pt idx="19">
                  <c:v>543.68026524181823</c:v>
                </c:pt>
                <c:pt idx="20">
                  <c:v>544.76824193363643</c:v>
                </c:pt>
                <c:pt idx="21">
                  <c:v>529.69813354090923</c:v>
                </c:pt>
                <c:pt idx="22">
                  <c:v>518.28499487636361</c:v>
                </c:pt>
                <c:pt idx="23">
                  <c:v>505.31513162999994</c:v>
                </c:pt>
              </c:numCache>
            </c:numRef>
          </c:val>
        </c:ser>
        <c:ser>
          <c:idx val="9"/>
          <c:order val="9"/>
          <c:tx>
            <c:strRef>
              <c:f>'Figure 64'!$N$16</c:f>
              <c:strCache>
                <c:ptCount val="1"/>
                <c:pt idx="0">
                  <c:v>Diversified Demand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64'!$O$16:$AL$16</c:f>
              <c:numCache>
                <c:formatCode>General</c:formatCode>
                <c:ptCount val="24"/>
                <c:pt idx="0">
                  <c:v>507.0773007272727</c:v>
                </c:pt>
                <c:pt idx="1">
                  <c:v>511.93498060909093</c:v>
                </c:pt>
                <c:pt idx="2">
                  <c:v>515.26841993636367</c:v>
                </c:pt>
                <c:pt idx="3">
                  <c:v>504.94982334545455</c:v>
                </c:pt>
                <c:pt idx="4">
                  <c:v>489.28982914545452</c:v>
                </c:pt>
                <c:pt idx="5">
                  <c:v>475.8253280727273</c:v>
                </c:pt>
                <c:pt idx="6">
                  <c:v>464.80175129999998</c:v>
                </c:pt>
                <c:pt idx="7">
                  <c:v>452.97455358181816</c:v>
                </c:pt>
                <c:pt idx="8">
                  <c:v>459.90197925454544</c:v>
                </c:pt>
                <c:pt idx="9">
                  <c:v>450.80961175454541</c:v>
                </c:pt>
                <c:pt idx="10">
                  <c:v>452.21666831818175</c:v>
                </c:pt>
                <c:pt idx="11">
                  <c:v>447.52197315454544</c:v>
                </c:pt>
                <c:pt idx="12">
                  <c:v>456.55659307272725</c:v>
                </c:pt>
                <c:pt idx="13">
                  <c:v>454.84841663636365</c:v>
                </c:pt>
                <c:pt idx="14">
                  <c:v>453.01667176363634</c:v>
                </c:pt>
                <c:pt idx="15">
                  <c:v>452.701566290909</c:v>
                </c:pt>
                <c:pt idx="16">
                  <c:v>449.87850515454545</c:v>
                </c:pt>
                <c:pt idx="17">
                  <c:v>446.08707981818179</c:v>
                </c:pt>
                <c:pt idx="18">
                  <c:v>433.41209332727271</c:v>
                </c:pt>
                <c:pt idx="19">
                  <c:v>421.69097752727271</c:v>
                </c:pt>
                <c:pt idx="20">
                  <c:v>415.43529403636364</c:v>
                </c:pt>
                <c:pt idx="21">
                  <c:v>400.06996412727267</c:v>
                </c:pt>
                <c:pt idx="22">
                  <c:v>390.61544165454546</c:v>
                </c:pt>
                <c:pt idx="23">
                  <c:v>381.46030463636362</c:v>
                </c:pt>
              </c:numCache>
            </c:numRef>
          </c:val>
        </c:ser>
        <c:marker val="1"/>
        <c:axId val="135764608"/>
        <c:axId val="135782784"/>
      </c:lineChart>
      <c:catAx>
        <c:axId val="1357646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782784"/>
        <c:crosses val="autoZero"/>
        <c:auto val="1"/>
        <c:lblAlgn val="ctr"/>
        <c:lblOffset val="100"/>
        <c:tickLblSkip val="1"/>
        <c:tickMarkSkip val="1"/>
      </c:catAx>
      <c:valAx>
        <c:axId val="135782784"/>
        <c:scaling>
          <c:orientation val="minMax"/>
          <c:max val="9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mcm/d</a:t>
                </a:r>
              </a:p>
            </c:rich>
          </c:tx>
          <c:layout>
            <c:manualLayout>
              <c:xMode val="edge"/>
              <c:yMode val="edge"/>
              <c:x val="2.197802197802199E-2"/>
              <c:y val="0.358247963849879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7646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9338949696202554"/>
          <c:y val="0.19950124688279319"/>
          <c:w val="0.19696996191939187"/>
          <c:h val="0.4289276807980052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3749999999999996E-2"/>
          <c:y val="6.4433070776959644E-2"/>
          <c:w val="0.75249999999999995"/>
          <c:h val="0.80412472329645635"/>
        </c:manualLayout>
      </c:layout>
      <c:lineChart>
        <c:grouping val="standard"/>
        <c:ser>
          <c:idx val="0"/>
          <c:order val="0"/>
          <c:tx>
            <c:strRef>
              <c:f>'Figure 67'!$O$7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67'!$P$6:$AM$6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67'!$P$7:$AM$7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0.29627817534674544</c:v>
                </c:pt>
                <c:pt idx="8">
                  <c:v>0.71145471643638769</c:v>
                </c:pt>
                <c:pt idx="9">
                  <c:v>1.4898010109573447</c:v>
                </c:pt>
                <c:pt idx="10">
                  <c:v>1.8401099113946617</c:v>
                </c:pt>
                <c:pt idx="11">
                  <c:v>2.1888581207041824</c:v>
                </c:pt>
                <c:pt idx="12">
                  <c:v>2.5349812692431302</c:v>
                </c:pt>
                <c:pt idx="13">
                  <c:v>3.0283545548761568</c:v>
                </c:pt>
                <c:pt idx="14">
                  <c:v>3.8719779586226126</c:v>
                </c:pt>
                <c:pt idx="15">
                  <c:v>4.8779185637308027</c:v>
                </c:pt>
                <c:pt idx="16">
                  <c:v>5.3522103802482874</c:v>
                </c:pt>
                <c:pt idx="17">
                  <c:v>5.6654157204510653</c:v>
                </c:pt>
                <c:pt idx="18">
                  <c:v>5.8753869506577781</c:v>
                </c:pt>
                <c:pt idx="19">
                  <c:v>6.0325077717401978</c:v>
                </c:pt>
                <c:pt idx="20">
                  <c:v>6.1419247443393603</c:v>
                </c:pt>
                <c:pt idx="21">
                  <c:v>6.2582127179451108</c:v>
                </c:pt>
                <c:pt idx="22">
                  <c:v>6.3463861385626918</c:v>
                </c:pt>
                <c:pt idx="23">
                  <c:v>6.410543983463425</c:v>
                </c:pt>
              </c:numCache>
            </c:numRef>
          </c:val>
        </c:ser>
        <c:ser>
          <c:idx val="1"/>
          <c:order val="1"/>
          <c:tx>
            <c:strRef>
              <c:f>'Figure 67'!$O$8</c:f>
              <c:strCache>
                <c:ptCount val="1"/>
                <c:pt idx="0">
                  <c:v>Gone Green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67'!$P$6:$AM$6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67'!$P$8:$AM$8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7.4935634678068019E-2</c:v>
                </c:pt>
                <c:pt idx="8">
                  <c:v>0.19224951933015552</c:v>
                </c:pt>
                <c:pt idx="9">
                  <c:v>0.41421978405469817</c:v>
                </c:pt>
                <c:pt idx="10">
                  <c:v>0.84953517432569137</c:v>
                </c:pt>
                <c:pt idx="11">
                  <c:v>1.1086194818795825</c:v>
                </c:pt>
                <c:pt idx="12">
                  <c:v>1.1325258687549238</c:v>
                </c:pt>
                <c:pt idx="13">
                  <c:v>1.0331014273008761</c:v>
                </c:pt>
                <c:pt idx="14">
                  <c:v>0.84860906996920682</c:v>
                </c:pt>
                <c:pt idx="15">
                  <c:v>0.60450926522997284</c:v>
                </c:pt>
                <c:pt idx="16">
                  <c:v>0.46575524240681859</c:v>
                </c:pt>
                <c:pt idx="17">
                  <c:v>0.37790092868606318</c:v>
                </c:pt>
                <c:pt idx="18">
                  <c:v>0.31476884475694183</c:v>
                </c:pt>
                <c:pt idx="19">
                  <c:v>0.26862917712719159</c:v>
                </c:pt>
                <c:pt idx="20">
                  <c:v>0.23240402522934589</c:v>
                </c:pt>
                <c:pt idx="21">
                  <c:v>0.20347762103209163</c:v>
                </c:pt>
                <c:pt idx="22">
                  <c:v>0.17664794708865808</c:v>
                </c:pt>
                <c:pt idx="23">
                  <c:v>0.15152184897980775</c:v>
                </c:pt>
              </c:numCache>
            </c:numRef>
          </c:val>
        </c:ser>
        <c:ser>
          <c:idx val="2"/>
          <c:order val="2"/>
          <c:tx>
            <c:strRef>
              <c:f>'Figure 67'!$O$9</c:f>
              <c:strCache>
                <c:ptCount val="1"/>
                <c:pt idx="0">
                  <c:v>Shale Sensitivity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'Figure 67'!$P$6:$AM$6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67'!$P$9:$AM$9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0.56337000000000004</c:v>
                </c:pt>
                <c:pt idx="8">
                  <c:v>1.3065199999999999</c:v>
                </c:pt>
                <c:pt idx="9">
                  <c:v>2.6842400000000004</c:v>
                </c:pt>
                <c:pt idx="10">
                  <c:v>4.2746699999999995</c:v>
                </c:pt>
                <c:pt idx="11">
                  <c:v>4.8264700000000005</c:v>
                </c:pt>
                <c:pt idx="12">
                  <c:v>6.1872800000000003</c:v>
                </c:pt>
                <c:pt idx="13">
                  <c:v>7.2241300000000006</c:v>
                </c:pt>
                <c:pt idx="14">
                  <c:v>7.6068299999999995</c:v>
                </c:pt>
                <c:pt idx="15">
                  <c:v>8.3410799999999998</c:v>
                </c:pt>
                <c:pt idx="16">
                  <c:v>8.6089699999999993</c:v>
                </c:pt>
                <c:pt idx="17">
                  <c:v>9.8549699999999998</c:v>
                </c:pt>
                <c:pt idx="18">
                  <c:v>10.27594</c:v>
                </c:pt>
                <c:pt idx="19">
                  <c:v>10.454829999999998</c:v>
                </c:pt>
                <c:pt idx="20">
                  <c:v>10.54205</c:v>
                </c:pt>
                <c:pt idx="21">
                  <c:v>10.591889999999999</c:v>
                </c:pt>
                <c:pt idx="22">
                  <c:v>10.621259999999999</c:v>
                </c:pt>
                <c:pt idx="23">
                  <c:v>10.639949999999999</c:v>
                </c:pt>
              </c:numCache>
            </c:numRef>
          </c:val>
        </c:ser>
        <c:marker val="1"/>
        <c:axId val="135662976"/>
        <c:axId val="135799936"/>
      </c:lineChart>
      <c:catAx>
        <c:axId val="1356629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799936"/>
        <c:crosses val="autoZero"/>
        <c:auto val="1"/>
        <c:lblAlgn val="ctr"/>
        <c:lblOffset val="100"/>
        <c:tickLblSkip val="1"/>
        <c:tickMarkSkip val="1"/>
      </c:catAx>
      <c:valAx>
        <c:axId val="13579993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2.0000000000000011E-2"/>
              <c:y val="0.4201036214657768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629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00000000000003"/>
          <c:y val="0.39175307032391476"/>
          <c:w val="0.15125000000000008"/>
          <c:h val="0.1494847242025463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5176730583187087"/>
          <c:y val="7.6470698056494257E-2"/>
          <c:w val="0.50311901385359903"/>
          <c:h val="0.76176579987046167"/>
        </c:manualLayout>
      </c:layout>
      <c:lineChart>
        <c:grouping val="standard"/>
        <c:ser>
          <c:idx val="0"/>
          <c:order val="0"/>
          <c:tx>
            <c:strRef>
              <c:f>'Figure 68'!$J$3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68'!$K$2:$Z$2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68'!$K$3:$Z$3</c:f>
              <c:numCache>
                <c:formatCode>General</c:formatCode>
                <c:ptCount val="16"/>
                <c:pt idx="0">
                  <c:v>3.2000000000000001E-2</c:v>
                </c:pt>
                <c:pt idx="1">
                  <c:v>3.7999999999999999E-2</c:v>
                </c:pt>
                <c:pt idx="10">
                  <c:v>0.1473357767092604</c:v>
                </c:pt>
              </c:numCache>
            </c:numRef>
          </c:val>
        </c:ser>
        <c:ser>
          <c:idx val="1"/>
          <c:order val="1"/>
          <c:tx>
            <c:strRef>
              <c:f>'Figure 68'!$J$4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68'!$K$2:$Z$2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68'!$K$4:$Z$4</c:f>
              <c:numCache>
                <c:formatCode>General</c:formatCode>
                <c:ptCount val="16"/>
                <c:pt idx="0">
                  <c:v>3.2000000000000001E-2</c:v>
                </c:pt>
                <c:pt idx="1">
                  <c:v>3.7999999999999999E-2</c:v>
                </c:pt>
                <c:pt idx="10">
                  <c:v>0.13</c:v>
                </c:pt>
              </c:numCache>
            </c:numRef>
          </c:val>
        </c:ser>
        <c:ser>
          <c:idx val="2"/>
          <c:order val="2"/>
          <c:tx>
            <c:strRef>
              <c:f>'Figure 68'!$J$5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68'!$K$2:$Z$2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68'!$K$5:$Z$5</c:f>
              <c:numCache>
                <c:formatCode>General</c:formatCode>
                <c:ptCount val="16"/>
                <c:pt idx="10">
                  <c:v>0.13</c:v>
                </c:pt>
                <c:pt idx="11">
                  <c:v>0.14000000000000001</c:v>
                </c:pt>
                <c:pt idx="12">
                  <c:v>0.15000000000000002</c:v>
                </c:pt>
                <c:pt idx="13">
                  <c:v>0.16000000000000003</c:v>
                </c:pt>
                <c:pt idx="14">
                  <c:v>0.17000000000000004</c:v>
                </c:pt>
                <c:pt idx="15">
                  <c:v>0.18000000000000005</c:v>
                </c:pt>
              </c:numCache>
            </c:numRef>
          </c:val>
        </c:ser>
        <c:ser>
          <c:idx val="3"/>
          <c:order val="3"/>
          <c:tx>
            <c:strRef>
              <c:f>'Figure 68'!$J$6</c:f>
              <c:strCache>
                <c:ptCount val="1"/>
                <c:pt idx="0">
                  <c:v>2020 target: 15%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68'!$K$2:$Z$2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68'!$K$6:$Z$6</c:f>
              <c:numCache>
                <c:formatCode>General</c:formatCode>
                <c:ptCount val="16"/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</c:numCache>
            </c:numRef>
          </c:val>
        </c:ser>
        <c:marker val="1"/>
        <c:axId val="135939200"/>
        <c:axId val="135940736"/>
      </c:lineChart>
      <c:catAx>
        <c:axId val="135939200"/>
        <c:scaling>
          <c:orientation val="minMax"/>
        </c:scaling>
        <c:axPos val="b"/>
        <c:numFmt formatCode="General" sourceLinked="1"/>
        <c:tickLblPos val="nextTo"/>
        <c:crossAx val="135940736"/>
        <c:crosses val="autoZero"/>
        <c:auto val="1"/>
        <c:lblAlgn val="ctr"/>
        <c:lblOffset val="100"/>
      </c:catAx>
      <c:valAx>
        <c:axId val="1359407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Renewable %</a:t>
                </a:r>
              </a:p>
            </c:rich>
          </c:tx>
          <c:layout>
            <c:manualLayout>
              <c:xMode val="edge"/>
              <c:yMode val="edge"/>
              <c:x val="3.1185062842165212E-2"/>
              <c:y val="0.34411814125422424"/>
            </c:manualLayout>
          </c:layout>
          <c:spPr>
            <a:noFill/>
            <a:ln w="25400">
              <a:noFill/>
            </a:ln>
          </c:spPr>
        </c:title>
        <c:numFmt formatCode="0%" sourceLinked="0"/>
        <c:tickLblPos val="nextTo"/>
        <c:crossAx val="135939200"/>
        <c:crosses val="autoZero"/>
        <c:crossBetween val="midCat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7359735739076865"/>
          <c:y val="0.35588286403214658"/>
          <c:w val="0.29729759909530834"/>
          <c:h val="0.28235334667013234"/>
        </c:manualLayout>
      </c:layout>
    </c:legend>
    <c:plotVisOnly val="1"/>
    <c:dispBlanksAs val="span"/>
  </c:chart>
  <c:printSettings>
    <c:headerFooter alignWithMargins="0"/>
    <c:pageMargins b="1" l="0.75000000000000033" r="0.750000000000000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350326518901866"/>
          <c:y val="9.2879256965944221E-2"/>
          <c:w val="0.6369431703939612"/>
          <c:h val="0.66253869969040291"/>
        </c:manualLayout>
      </c:layout>
      <c:lineChart>
        <c:grouping val="standard"/>
        <c:ser>
          <c:idx val="0"/>
          <c:order val="0"/>
          <c:tx>
            <c:strRef>
              <c:f>'Figure 11'!$M$4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11'!$L$11:$L$46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11'!$M$11:$M$46</c:f>
              <c:numCache>
                <c:formatCode>General</c:formatCode>
                <c:ptCount val="36"/>
                <c:pt idx="0">
                  <c:v>3187</c:v>
                </c:pt>
                <c:pt idx="1">
                  <c:v>3451</c:v>
                </c:pt>
                <c:pt idx="2">
                  <c:v>3467</c:v>
                </c:pt>
                <c:pt idx="3">
                  <c:v>3470</c:v>
                </c:pt>
                <c:pt idx="4">
                  <c:v>3770</c:v>
                </c:pt>
                <c:pt idx="5">
                  <c:v>3856</c:v>
                </c:pt>
                <c:pt idx="6">
                  <c:v>4049</c:v>
                </c:pt>
                <c:pt idx="7" formatCode="#,##0">
                  <c:v>4948.142866666667</c:v>
                </c:pt>
                <c:pt idx="8" formatCode="#,##0">
                  <c:v>5981.4901730158736</c:v>
                </c:pt>
                <c:pt idx="9" formatCode="#,##0">
                  <c:v>7421.779696825397</c:v>
                </c:pt>
                <c:pt idx="10" formatCode="#,##0">
                  <c:v>8564.4576333333334</c:v>
                </c:pt>
                <c:pt idx="11" formatCode="#,##0">
                  <c:v>10373.406522222222</c:v>
                </c:pt>
                <c:pt idx="12" formatCode="#,##0">
                  <c:v>12230.208003703703</c:v>
                </c:pt>
              </c:numCache>
            </c:numRef>
          </c:val>
        </c:ser>
        <c:ser>
          <c:idx val="1"/>
          <c:order val="1"/>
          <c:tx>
            <c:strRef>
              <c:f>'Figure 11'!$N$4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11'!$L$11:$L$46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11'!$N$11:$N$46</c:f>
              <c:numCache>
                <c:formatCode>General</c:formatCode>
                <c:ptCount val="36"/>
                <c:pt idx="12" formatCode="#,##0">
                  <c:v>12230.208003703703</c:v>
                </c:pt>
                <c:pt idx="13">
                  <c:v>12430.208003703703</c:v>
                </c:pt>
                <c:pt idx="14">
                  <c:v>12630.208003703703</c:v>
                </c:pt>
                <c:pt idx="15">
                  <c:v>12830.208003703703</c:v>
                </c:pt>
                <c:pt idx="16">
                  <c:v>13130.208003703703</c:v>
                </c:pt>
                <c:pt idx="17">
                  <c:v>13430.208003703703</c:v>
                </c:pt>
                <c:pt idx="18">
                  <c:v>13730.208003703703</c:v>
                </c:pt>
                <c:pt idx="19">
                  <c:v>13810.3</c:v>
                </c:pt>
                <c:pt idx="20">
                  <c:v>13810.3</c:v>
                </c:pt>
                <c:pt idx="21">
                  <c:v>13810.3</c:v>
                </c:pt>
                <c:pt idx="22">
                  <c:v>13810.3</c:v>
                </c:pt>
                <c:pt idx="23">
                  <c:v>13810.3</c:v>
                </c:pt>
                <c:pt idx="24">
                  <c:v>13810.3</c:v>
                </c:pt>
                <c:pt idx="25">
                  <c:v>13810.3</c:v>
                </c:pt>
                <c:pt idx="26">
                  <c:v>13810.3</c:v>
                </c:pt>
                <c:pt idx="27">
                  <c:v>13810.3</c:v>
                </c:pt>
                <c:pt idx="28">
                  <c:v>13810.3</c:v>
                </c:pt>
                <c:pt idx="29">
                  <c:v>13810.3</c:v>
                </c:pt>
                <c:pt idx="30">
                  <c:v>13810.3</c:v>
                </c:pt>
                <c:pt idx="31">
                  <c:v>13810.3</c:v>
                </c:pt>
                <c:pt idx="32">
                  <c:v>13810.3</c:v>
                </c:pt>
                <c:pt idx="33">
                  <c:v>13810.3</c:v>
                </c:pt>
                <c:pt idx="34">
                  <c:v>13810.3</c:v>
                </c:pt>
                <c:pt idx="35">
                  <c:v>13810.3</c:v>
                </c:pt>
              </c:numCache>
            </c:numRef>
          </c:val>
        </c:ser>
        <c:ser>
          <c:idx val="2"/>
          <c:order val="2"/>
          <c:tx>
            <c:strRef>
              <c:f>'Figure 11'!$O$4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11'!$L$11:$L$46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11'!$O$11:$O$46</c:f>
              <c:numCache>
                <c:formatCode>General</c:formatCode>
                <c:ptCount val="36"/>
                <c:pt idx="12" formatCode="#,##0">
                  <c:v>12230.208003703703</c:v>
                </c:pt>
                <c:pt idx="13">
                  <c:v>12787.248448148148</c:v>
                </c:pt>
                <c:pt idx="14">
                  <c:v>13287.248448148148</c:v>
                </c:pt>
                <c:pt idx="15">
                  <c:v>13887.248448148148</c:v>
                </c:pt>
                <c:pt idx="16">
                  <c:v>14587.248448148148</c:v>
                </c:pt>
                <c:pt idx="17">
                  <c:v>15217.248448148148</c:v>
                </c:pt>
                <c:pt idx="18">
                  <c:v>15721.248448148148</c:v>
                </c:pt>
                <c:pt idx="19">
                  <c:v>15783.2</c:v>
                </c:pt>
                <c:pt idx="20">
                  <c:v>15783.2</c:v>
                </c:pt>
                <c:pt idx="21">
                  <c:v>15783.2</c:v>
                </c:pt>
                <c:pt idx="22">
                  <c:v>15783.2</c:v>
                </c:pt>
                <c:pt idx="23">
                  <c:v>15783.2</c:v>
                </c:pt>
                <c:pt idx="24">
                  <c:v>15783.2</c:v>
                </c:pt>
                <c:pt idx="25">
                  <c:v>15783.2</c:v>
                </c:pt>
                <c:pt idx="26">
                  <c:v>15783.2</c:v>
                </c:pt>
                <c:pt idx="27">
                  <c:v>15783.2</c:v>
                </c:pt>
                <c:pt idx="28">
                  <c:v>15783.2</c:v>
                </c:pt>
                <c:pt idx="29">
                  <c:v>15783.2</c:v>
                </c:pt>
                <c:pt idx="30">
                  <c:v>15783.2</c:v>
                </c:pt>
                <c:pt idx="31">
                  <c:v>15783.2</c:v>
                </c:pt>
                <c:pt idx="32">
                  <c:v>15783.2</c:v>
                </c:pt>
                <c:pt idx="33">
                  <c:v>15783.2</c:v>
                </c:pt>
                <c:pt idx="34">
                  <c:v>15783.2</c:v>
                </c:pt>
                <c:pt idx="35">
                  <c:v>15783.2</c:v>
                </c:pt>
              </c:numCache>
            </c:numRef>
          </c:val>
        </c:ser>
        <c:ser>
          <c:idx val="3"/>
          <c:order val="3"/>
          <c:tx>
            <c:strRef>
              <c:f>'Figure 11'!$P$4</c:f>
              <c:strCache>
                <c:ptCount val="1"/>
                <c:pt idx="0">
                  <c:v>Potential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11'!$L$11:$L$46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11'!$P$11:$P$46</c:f>
              <c:numCache>
                <c:formatCode>General</c:formatCode>
                <c:ptCount val="36"/>
                <c:pt idx="12">
                  <c:v>19729</c:v>
                </c:pt>
                <c:pt idx="13">
                  <c:v>19729</c:v>
                </c:pt>
                <c:pt idx="14">
                  <c:v>19729</c:v>
                </c:pt>
                <c:pt idx="15">
                  <c:v>19729</c:v>
                </c:pt>
                <c:pt idx="16">
                  <c:v>19729</c:v>
                </c:pt>
                <c:pt idx="17">
                  <c:v>19729</c:v>
                </c:pt>
                <c:pt idx="18">
                  <c:v>19729</c:v>
                </c:pt>
                <c:pt idx="19">
                  <c:v>19729</c:v>
                </c:pt>
                <c:pt idx="20">
                  <c:v>19729</c:v>
                </c:pt>
                <c:pt idx="21">
                  <c:v>19729</c:v>
                </c:pt>
                <c:pt idx="22">
                  <c:v>19729</c:v>
                </c:pt>
                <c:pt idx="23">
                  <c:v>19729</c:v>
                </c:pt>
                <c:pt idx="24">
                  <c:v>19729</c:v>
                </c:pt>
                <c:pt idx="25">
                  <c:v>19729</c:v>
                </c:pt>
                <c:pt idx="26">
                  <c:v>19730</c:v>
                </c:pt>
                <c:pt idx="27">
                  <c:v>19731</c:v>
                </c:pt>
                <c:pt idx="28">
                  <c:v>19732</c:v>
                </c:pt>
                <c:pt idx="29">
                  <c:v>19733</c:v>
                </c:pt>
                <c:pt idx="30">
                  <c:v>19734</c:v>
                </c:pt>
                <c:pt idx="31">
                  <c:v>19734</c:v>
                </c:pt>
                <c:pt idx="32">
                  <c:v>19734</c:v>
                </c:pt>
                <c:pt idx="33">
                  <c:v>19734</c:v>
                </c:pt>
                <c:pt idx="34">
                  <c:v>19734</c:v>
                </c:pt>
                <c:pt idx="35">
                  <c:v>19734</c:v>
                </c:pt>
              </c:numCache>
            </c:numRef>
          </c:val>
        </c:ser>
        <c:marker val="1"/>
        <c:axId val="87014784"/>
        <c:axId val="63394944"/>
      </c:lineChart>
      <c:catAx>
        <c:axId val="870147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94944"/>
        <c:crosses val="autoZero"/>
        <c:auto val="1"/>
        <c:lblAlgn val="ctr"/>
        <c:lblOffset val="100"/>
        <c:tickLblSkip val="2"/>
        <c:tickMarkSkip val="1"/>
      </c:catAx>
      <c:valAx>
        <c:axId val="63394944"/>
        <c:scaling>
          <c:orientation val="minMax"/>
          <c:max val="20000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Household uptake (millions)</a:t>
                </a:r>
              </a:p>
            </c:rich>
          </c:tx>
          <c:layout>
            <c:manualLayout>
              <c:xMode val="edge"/>
              <c:yMode val="edge"/>
              <c:x val="2.5477726815758446E-2"/>
              <c:y val="0.1455108359133127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014784"/>
        <c:crosses val="autoZero"/>
        <c:crossBetween val="midCat"/>
        <c:majorUnit val="2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617896299245106"/>
          <c:y val="0.30650154798761636"/>
          <c:w val="0.19267530904417315"/>
          <c:h val="0.2383900928792570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Numbers of Houses with Solid Wall Insulation</a:t>
            </a:r>
          </a:p>
        </c:rich>
      </c:tx>
      <c:layout>
        <c:manualLayout>
          <c:xMode val="edge"/>
          <c:yMode val="edge"/>
          <c:x val="0.23413897280966769"/>
          <c:y val="3.59281962367202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95166163141995"/>
          <c:y val="0.13473073588770107"/>
          <c:w val="0.68277945619335412"/>
          <c:h val="0.70359384296910554"/>
        </c:manualLayout>
      </c:layout>
      <c:lineChart>
        <c:grouping val="standard"/>
        <c:ser>
          <c:idx val="0"/>
          <c:order val="0"/>
          <c:tx>
            <c:strRef>
              <c:f>'Figure 11'!$X$4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11'!$L$5:$L$46</c:f>
              <c:numCache>
                <c:formatCode>General</c:formatCode>
                <c:ptCount val="4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</c:numCache>
            </c:numRef>
          </c:cat>
          <c:val>
            <c:numRef>
              <c:f>'Figure 11'!$X$5:$X$46</c:f>
              <c:numCache>
                <c:formatCode>General</c:formatCode>
                <c:ptCount val="42"/>
              </c:numCache>
            </c:numRef>
          </c:val>
        </c:ser>
        <c:ser>
          <c:idx val="1"/>
          <c:order val="1"/>
          <c:tx>
            <c:strRef>
              <c:f>'Figure 11'!$Y$4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11'!$L$5:$L$46</c:f>
              <c:numCache>
                <c:formatCode>General</c:formatCode>
                <c:ptCount val="4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</c:numCache>
            </c:numRef>
          </c:cat>
          <c:val>
            <c:numRef>
              <c:f>'Figure 11'!$Y$5:$Y$46</c:f>
              <c:numCache>
                <c:formatCode>General</c:formatCode>
                <c:ptCount val="42"/>
              </c:numCache>
            </c:numRef>
          </c:val>
        </c:ser>
        <c:ser>
          <c:idx val="2"/>
          <c:order val="2"/>
          <c:tx>
            <c:strRef>
              <c:f>'Figure 11'!$Z$4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11'!$L$5:$L$46</c:f>
              <c:numCache>
                <c:formatCode>General</c:formatCode>
                <c:ptCount val="4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</c:numCache>
            </c:numRef>
          </c:cat>
          <c:val>
            <c:numRef>
              <c:f>'Figure 11'!$Z$5:$Z$46</c:f>
              <c:numCache>
                <c:formatCode>General</c:formatCode>
                <c:ptCount val="42"/>
              </c:numCache>
            </c:numRef>
          </c:val>
        </c:ser>
        <c:ser>
          <c:idx val="3"/>
          <c:order val="3"/>
          <c:tx>
            <c:strRef>
              <c:f>'Figure 11'!$AA$4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11'!$L$5:$L$46</c:f>
              <c:numCache>
                <c:formatCode>General</c:formatCode>
                <c:ptCount val="4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</c:numCache>
            </c:numRef>
          </c:cat>
          <c:val>
            <c:numRef>
              <c:f>'Figure 11'!$AA$5:$AA$46</c:f>
              <c:numCache>
                <c:formatCode>General</c:formatCode>
                <c:ptCount val="42"/>
              </c:numCache>
            </c:numRef>
          </c:val>
        </c:ser>
        <c:marker val="1"/>
        <c:axId val="44370560"/>
        <c:axId val="44388736"/>
      </c:lineChart>
      <c:catAx>
        <c:axId val="443705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88736"/>
        <c:crosses val="autoZero"/>
        <c:auto val="1"/>
        <c:lblAlgn val="ctr"/>
        <c:lblOffset val="100"/>
        <c:tickLblSkip val="3"/>
        <c:tickMarkSkip val="1"/>
      </c:catAx>
      <c:valAx>
        <c:axId val="44388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Numbers of Houses (m)</a:t>
                </a:r>
              </a:p>
            </c:rich>
          </c:tx>
          <c:layout>
            <c:manualLayout>
              <c:xMode val="edge"/>
              <c:yMode val="edge"/>
              <c:x val="2.416918429003018E-2"/>
              <c:y val="0.263473439069282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70560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957703927492442"/>
          <c:y val="0.36826401142638271"/>
          <c:w val="5.2870090634441133E-2"/>
          <c:h val="0.2185631937733817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730538922155689E-2"/>
          <c:y val="0.1"/>
          <c:w val="0.65718562874251529"/>
          <c:h val="0.65312500000000051"/>
        </c:manualLayout>
      </c:layout>
      <c:lineChart>
        <c:grouping val="standard"/>
        <c:ser>
          <c:idx val="0"/>
          <c:order val="0"/>
          <c:tx>
            <c:strRef>
              <c:f>'Figure 12'!$L$4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12'!$K$11:$K$46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12'!$L$11:$L$46</c:f>
              <c:numCache>
                <c:formatCode>General</c:formatCode>
                <c:ptCount val="36"/>
                <c:pt idx="0">
                  <c:v>6586.4</c:v>
                </c:pt>
                <c:pt idx="1">
                  <c:v>6586.4</c:v>
                </c:pt>
                <c:pt idx="2">
                  <c:v>6648</c:v>
                </c:pt>
                <c:pt idx="3">
                  <c:v>6680.2</c:v>
                </c:pt>
                <c:pt idx="4">
                  <c:v>6797.2</c:v>
                </c:pt>
                <c:pt idx="5">
                  <c:v>8081.6</c:v>
                </c:pt>
                <c:pt idx="6">
                  <c:v>8173.2</c:v>
                </c:pt>
                <c:pt idx="7">
                  <c:v>8825.358888888888</c:v>
                </c:pt>
                <c:pt idx="8">
                  <c:v>9423.7072222222214</c:v>
                </c:pt>
                <c:pt idx="9">
                  <c:v>10159.752777777778</c:v>
                </c:pt>
                <c:pt idx="10">
                  <c:v>10659.236111111111</c:v>
                </c:pt>
                <c:pt idx="11">
                  <c:v>11375.670555555556</c:v>
                </c:pt>
                <c:pt idx="12">
                  <c:v>12092.105000000001</c:v>
                </c:pt>
              </c:numCache>
            </c:numRef>
          </c:val>
        </c:ser>
        <c:ser>
          <c:idx val="1"/>
          <c:order val="1"/>
          <c:tx>
            <c:strRef>
              <c:f>'Figure 12'!$M$4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12'!$K$11:$K$46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12'!$M$11:$M$46</c:f>
              <c:numCache>
                <c:formatCode>General</c:formatCode>
                <c:ptCount val="36"/>
                <c:pt idx="12">
                  <c:v>12092.105000000001</c:v>
                </c:pt>
                <c:pt idx="13">
                  <c:v>12192.105000000001</c:v>
                </c:pt>
                <c:pt idx="14">
                  <c:v>12342.105000000001</c:v>
                </c:pt>
                <c:pt idx="15">
                  <c:v>12542.105000000001</c:v>
                </c:pt>
                <c:pt idx="16">
                  <c:v>12742.105000000001</c:v>
                </c:pt>
                <c:pt idx="17">
                  <c:v>12942.105000000001</c:v>
                </c:pt>
                <c:pt idx="18">
                  <c:v>13142.105000000001</c:v>
                </c:pt>
                <c:pt idx="19">
                  <c:v>13200.8</c:v>
                </c:pt>
                <c:pt idx="20">
                  <c:v>13200.8</c:v>
                </c:pt>
                <c:pt idx="21">
                  <c:v>13200.8</c:v>
                </c:pt>
                <c:pt idx="22">
                  <c:v>13200.8</c:v>
                </c:pt>
                <c:pt idx="23">
                  <c:v>13200.8</c:v>
                </c:pt>
                <c:pt idx="24">
                  <c:v>13200.8</c:v>
                </c:pt>
                <c:pt idx="25">
                  <c:v>13200.8</c:v>
                </c:pt>
                <c:pt idx="26">
                  <c:v>13200.8</c:v>
                </c:pt>
                <c:pt idx="27">
                  <c:v>13200.8</c:v>
                </c:pt>
                <c:pt idx="28">
                  <c:v>13200.8</c:v>
                </c:pt>
                <c:pt idx="29">
                  <c:v>13200.8</c:v>
                </c:pt>
                <c:pt idx="30">
                  <c:v>13200.8</c:v>
                </c:pt>
                <c:pt idx="31">
                  <c:v>13200.8</c:v>
                </c:pt>
                <c:pt idx="32">
                  <c:v>13200.8</c:v>
                </c:pt>
                <c:pt idx="33">
                  <c:v>13200.8</c:v>
                </c:pt>
                <c:pt idx="34">
                  <c:v>13200.8</c:v>
                </c:pt>
                <c:pt idx="35">
                  <c:v>13200.8</c:v>
                </c:pt>
              </c:numCache>
            </c:numRef>
          </c:val>
        </c:ser>
        <c:ser>
          <c:idx val="2"/>
          <c:order val="2"/>
          <c:tx>
            <c:strRef>
              <c:f>'Figure 12'!$N$4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12'!$K$11:$K$46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12'!$N$11:$N$46</c:f>
              <c:numCache>
                <c:formatCode>General</c:formatCode>
                <c:ptCount val="36"/>
                <c:pt idx="12">
                  <c:v>12092.105000000001</c:v>
                </c:pt>
                <c:pt idx="13">
                  <c:v>12192.105000000001</c:v>
                </c:pt>
                <c:pt idx="14">
                  <c:v>12392.105000000001</c:v>
                </c:pt>
                <c:pt idx="15">
                  <c:v>12692.105000000001</c:v>
                </c:pt>
                <c:pt idx="16">
                  <c:v>12992.105000000001</c:v>
                </c:pt>
                <c:pt idx="17">
                  <c:v>13292.105000000001</c:v>
                </c:pt>
                <c:pt idx="18">
                  <c:v>13592.105000000001</c:v>
                </c:pt>
                <c:pt idx="19">
                  <c:v>13892.105000000001</c:v>
                </c:pt>
                <c:pt idx="20">
                  <c:v>14192.105000000001</c:v>
                </c:pt>
                <c:pt idx="21">
                  <c:v>14492.105000000001</c:v>
                </c:pt>
                <c:pt idx="22">
                  <c:v>14792.105000000001</c:v>
                </c:pt>
                <c:pt idx="23">
                  <c:v>15092.105000000001</c:v>
                </c:pt>
                <c:pt idx="24">
                  <c:v>15392.105000000001</c:v>
                </c:pt>
                <c:pt idx="25">
                  <c:v>15692.105000000001</c:v>
                </c:pt>
                <c:pt idx="26">
                  <c:v>15992.105000000001</c:v>
                </c:pt>
                <c:pt idx="27">
                  <c:v>16292.105000000001</c:v>
                </c:pt>
                <c:pt idx="28">
                  <c:v>16492.105000000003</c:v>
                </c:pt>
                <c:pt idx="29">
                  <c:v>16642.105000000003</c:v>
                </c:pt>
                <c:pt idx="30">
                  <c:v>16650.900000000001</c:v>
                </c:pt>
                <c:pt idx="31">
                  <c:v>16650.900000000001</c:v>
                </c:pt>
                <c:pt idx="32">
                  <c:v>16650.900000000001</c:v>
                </c:pt>
                <c:pt idx="33">
                  <c:v>16650.900000000001</c:v>
                </c:pt>
                <c:pt idx="34">
                  <c:v>16650.900000000001</c:v>
                </c:pt>
                <c:pt idx="35">
                  <c:v>16650.900000000001</c:v>
                </c:pt>
              </c:numCache>
            </c:numRef>
          </c:val>
        </c:ser>
        <c:ser>
          <c:idx val="3"/>
          <c:order val="3"/>
          <c:tx>
            <c:strRef>
              <c:f>'Figure 12'!$O$4</c:f>
              <c:strCache>
                <c:ptCount val="1"/>
                <c:pt idx="0">
                  <c:v>Potential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12'!$K$11:$K$46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12'!$O$11:$O$46</c:f>
              <c:numCache>
                <c:formatCode>General</c:formatCode>
                <c:ptCount val="36"/>
                <c:pt idx="12">
                  <c:v>18501</c:v>
                </c:pt>
                <c:pt idx="13">
                  <c:v>18501</c:v>
                </c:pt>
                <c:pt idx="14">
                  <c:v>18501</c:v>
                </c:pt>
                <c:pt idx="15">
                  <c:v>18501</c:v>
                </c:pt>
                <c:pt idx="16">
                  <c:v>18501</c:v>
                </c:pt>
                <c:pt idx="17">
                  <c:v>18501</c:v>
                </c:pt>
                <c:pt idx="18">
                  <c:v>18501</c:v>
                </c:pt>
                <c:pt idx="19">
                  <c:v>18501</c:v>
                </c:pt>
                <c:pt idx="20">
                  <c:v>18501</c:v>
                </c:pt>
                <c:pt idx="21">
                  <c:v>18501</c:v>
                </c:pt>
                <c:pt idx="22">
                  <c:v>18501</c:v>
                </c:pt>
                <c:pt idx="23">
                  <c:v>18501</c:v>
                </c:pt>
                <c:pt idx="24">
                  <c:v>18501</c:v>
                </c:pt>
                <c:pt idx="25">
                  <c:v>18501</c:v>
                </c:pt>
                <c:pt idx="26">
                  <c:v>18501</c:v>
                </c:pt>
                <c:pt idx="27">
                  <c:v>18501</c:v>
                </c:pt>
                <c:pt idx="28">
                  <c:v>18501</c:v>
                </c:pt>
                <c:pt idx="29">
                  <c:v>18501</c:v>
                </c:pt>
                <c:pt idx="30">
                  <c:v>18501</c:v>
                </c:pt>
                <c:pt idx="31">
                  <c:v>18501</c:v>
                </c:pt>
                <c:pt idx="32">
                  <c:v>18501</c:v>
                </c:pt>
                <c:pt idx="33">
                  <c:v>18501</c:v>
                </c:pt>
                <c:pt idx="34">
                  <c:v>18501</c:v>
                </c:pt>
                <c:pt idx="35">
                  <c:v>18501</c:v>
                </c:pt>
              </c:numCache>
            </c:numRef>
          </c:val>
        </c:ser>
        <c:marker val="1"/>
        <c:axId val="44432768"/>
        <c:axId val="90068096"/>
      </c:lineChart>
      <c:catAx>
        <c:axId val="444327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68096"/>
        <c:crosses val="autoZero"/>
        <c:auto val="1"/>
        <c:lblAlgn val="ctr"/>
        <c:lblOffset val="100"/>
        <c:tickLblSkip val="2"/>
        <c:tickMarkSkip val="1"/>
      </c:catAx>
      <c:valAx>
        <c:axId val="900680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Household uptake (millions)</a:t>
                </a:r>
              </a:p>
            </c:rich>
          </c:tx>
          <c:layout>
            <c:manualLayout>
              <c:xMode val="edge"/>
              <c:yMode val="edge"/>
              <c:x val="2.3952095808383235E-2"/>
              <c:y val="0.143750000000000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32768"/>
        <c:crosses val="autoZero"/>
        <c:crossBetween val="midCat"/>
        <c:dispUnits>
          <c:builtInUnit val="thousands"/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838323353293418"/>
          <c:y val="0.30625000000000002"/>
          <c:w val="0.18113772455089824"/>
          <c:h val="0.2406250000000000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3750000000000069E-2"/>
          <c:y val="0.10437744757946511"/>
          <c:w val="0.63815789473684215"/>
          <c:h val="0.6296316999148388"/>
        </c:manualLayout>
      </c:layout>
      <c:lineChart>
        <c:grouping val="standard"/>
        <c:ser>
          <c:idx val="0"/>
          <c:order val="0"/>
          <c:tx>
            <c:strRef>
              <c:f>'Figure 13'!$L$4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13'!$K$11:$K$46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13'!$L$11:$L$46</c:f>
              <c:numCache>
                <c:formatCode>General</c:formatCode>
                <c:ptCount val="36"/>
                <c:pt idx="6">
                  <c:v>13773</c:v>
                </c:pt>
                <c:pt idx="7">
                  <c:v>27546</c:v>
                </c:pt>
                <c:pt idx="8">
                  <c:v>39553.5</c:v>
                </c:pt>
                <c:pt idx="9">
                  <c:v>52499.5</c:v>
                </c:pt>
                <c:pt idx="10">
                  <c:v>73071.5</c:v>
                </c:pt>
                <c:pt idx="11">
                  <c:v>91962.5</c:v>
                </c:pt>
                <c:pt idx="12">
                  <c:v>131973.83333333334</c:v>
                </c:pt>
              </c:numCache>
            </c:numRef>
          </c:val>
        </c:ser>
        <c:ser>
          <c:idx val="1"/>
          <c:order val="1"/>
          <c:tx>
            <c:strRef>
              <c:f>'Figure 13'!$M$4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13'!$K$11:$K$46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13'!$M$11:$M$46</c:f>
              <c:numCache>
                <c:formatCode>General</c:formatCode>
                <c:ptCount val="36"/>
                <c:pt idx="12" formatCode="#,##0">
                  <c:v>131973.83333333334</c:v>
                </c:pt>
                <c:pt idx="13" formatCode="#,##0">
                  <c:v>150827.23809523811</c:v>
                </c:pt>
                <c:pt idx="14" formatCode="#,##0">
                  <c:v>169680.64285714287</c:v>
                </c:pt>
                <c:pt idx="15" formatCode="#,##0">
                  <c:v>188534.04761904763</c:v>
                </c:pt>
                <c:pt idx="16" formatCode="#,##0">
                  <c:v>207387.4523809524</c:v>
                </c:pt>
                <c:pt idx="17" formatCode="#,##0">
                  <c:v>226240.85714285716</c:v>
                </c:pt>
                <c:pt idx="18" formatCode="#,##0">
                  <c:v>245094.26190476192</c:v>
                </c:pt>
                <c:pt idx="19" formatCode="#,##0">
                  <c:v>263947.66666666669</c:v>
                </c:pt>
                <c:pt idx="20" formatCode="#,##0">
                  <c:v>282801.07142857148</c:v>
                </c:pt>
                <c:pt idx="21" formatCode="#,##0">
                  <c:v>301654.47619047621</c:v>
                </c:pt>
                <c:pt idx="22" formatCode="#,##0">
                  <c:v>320507.88095238095</c:v>
                </c:pt>
                <c:pt idx="23" formatCode="#,##0">
                  <c:v>339361.28571428568</c:v>
                </c:pt>
                <c:pt idx="24" formatCode="#,##0">
                  <c:v>358214.69047619042</c:v>
                </c:pt>
                <c:pt idx="25" formatCode="#,##0">
                  <c:v>377068.09523809515</c:v>
                </c:pt>
                <c:pt idx="26" formatCode="#,##0">
                  <c:v>395921.5</c:v>
                </c:pt>
                <c:pt idx="27" formatCode="#,##0">
                  <c:v>414774.90476190462</c:v>
                </c:pt>
                <c:pt idx="28" formatCode="#,##0">
                  <c:v>433628.30952380935</c:v>
                </c:pt>
                <c:pt idx="29" formatCode="#,##0">
                  <c:v>452481.71428571409</c:v>
                </c:pt>
                <c:pt idx="30" formatCode="#,##0">
                  <c:v>471335.11904761882</c:v>
                </c:pt>
                <c:pt idx="31" formatCode="#,##0">
                  <c:v>490188.52380952355</c:v>
                </c:pt>
                <c:pt idx="32" formatCode="#,##0">
                  <c:v>509041.92857142829</c:v>
                </c:pt>
                <c:pt idx="33" formatCode="#,##0">
                  <c:v>527895.33333333302</c:v>
                </c:pt>
                <c:pt idx="34" formatCode="#,##0">
                  <c:v>546748.73809523776</c:v>
                </c:pt>
                <c:pt idx="35" formatCode="#,##0">
                  <c:v>565602.14285714249</c:v>
                </c:pt>
              </c:numCache>
            </c:numRef>
          </c:val>
        </c:ser>
        <c:ser>
          <c:idx val="2"/>
          <c:order val="2"/>
          <c:tx>
            <c:strRef>
              <c:f>'Figure 13'!$N$4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13'!$K$11:$K$46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13'!$N$11:$N$46</c:f>
              <c:numCache>
                <c:formatCode>General</c:formatCode>
                <c:ptCount val="36"/>
                <c:pt idx="12" formatCode="#,##0">
                  <c:v>131973.83333333334</c:v>
                </c:pt>
                <c:pt idx="13" formatCode="#,##0">
                  <c:v>156973.83333333334</c:v>
                </c:pt>
                <c:pt idx="14" formatCode="#,##0">
                  <c:v>206973.83333333334</c:v>
                </c:pt>
                <c:pt idx="15" formatCode="#,##0">
                  <c:v>256973.83333333334</c:v>
                </c:pt>
                <c:pt idx="16" formatCode="#,##0">
                  <c:v>326973.83333333337</c:v>
                </c:pt>
                <c:pt idx="17" formatCode="#,##0">
                  <c:v>456973.83333333337</c:v>
                </c:pt>
                <c:pt idx="18" formatCode="#,##0">
                  <c:v>626973.83333333337</c:v>
                </c:pt>
                <c:pt idx="19" formatCode="#,##0">
                  <c:v>811973.83333333337</c:v>
                </c:pt>
                <c:pt idx="20" formatCode="#,##0">
                  <c:v>1006973.8333333334</c:v>
                </c:pt>
                <c:pt idx="21" formatCode="#,##0">
                  <c:v>1192223.8333333335</c:v>
                </c:pt>
                <c:pt idx="22" formatCode="#,##0">
                  <c:v>1368211.3333333335</c:v>
                </c:pt>
                <c:pt idx="23" formatCode="#,##0">
                  <c:v>1535399.4583333335</c:v>
                </c:pt>
                <c:pt idx="24" formatCode="#,##0">
                  <c:v>1694228.1770833335</c:v>
                </c:pt>
                <c:pt idx="25" formatCode="#,##0">
                  <c:v>1845115.4598958334</c:v>
                </c:pt>
                <c:pt idx="26" formatCode="#,##0">
                  <c:v>1988458.3785677084</c:v>
                </c:pt>
                <c:pt idx="27" formatCode="#,##0">
                  <c:v>2124634.1513059898</c:v>
                </c:pt>
                <c:pt idx="28" formatCode="#,##0">
                  <c:v>2254001.135407357</c:v>
                </c:pt>
                <c:pt idx="29" formatCode="#,##0">
                  <c:v>2376899.7703036559</c:v>
                </c:pt>
                <c:pt idx="30" formatCode="#,##0">
                  <c:v>2493653.4734551399</c:v>
                </c:pt>
                <c:pt idx="31" formatCode="#,##0">
                  <c:v>2604569.4914490497</c:v>
                </c:pt>
                <c:pt idx="32" formatCode="#,##0">
                  <c:v>2709939.7085432638</c:v>
                </c:pt>
                <c:pt idx="33" formatCode="#,##0">
                  <c:v>2810041.4147827672</c:v>
                </c:pt>
                <c:pt idx="34" formatCode="#,##0">
                  <c:v>2905138.0357102957</c:v>
                </c:pt>
                <c:pt idx="35" formatCode="#,##0">
                  <c:v>2995479.8255914473</c:v>
                </c:pt>
              </c:numCache>
            </c:numRef>
          </c:val>
        </c:ser>
        <c:ser>
          <c:idx val="3"/>
          <c:order val="3"/>
          <c:tx>
            <c:strRef>
              <c:f>'Figure 13'!$O$4</c:f>
              <c:strCache>
                <c:ptCount val="1"/>
                <c:pt idx="0">
                  <c:v>Potential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13'!$K$11:$K$46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13'!$O$11:$O$46</c:f>
              <c:numCache>
                <c:formatCode>General</c:formatCode>
                <c:ptCount val="36"/>
                <c:pt idx="12" formatCode="#,##0">
                  <c:v>7950000</c:v>
                </c:pt>
                <c:pt idx="13" formatCode="#,##0">
                  <c:v>7950000</c:v>
                </c:pt>
                <c:pt idx="14" formatCode="#,##0">
                  <c:v>7950000</c:v>
                </c:pt>
                <c:pt idx="15" formatCode="#,##0">
                  <c:v>7950000</c:v>
                </c:pt>
                <c:pt idx="16" formatCode="#,##0">
                  <c:v>7950000</c:v>
                </c:pt>
                <c:pt idx="17" formatCode="#,##0">
                  <c:v>7950000</c:v>
                </c:pt>
                <c:pt idx="18" formatCode="#,##0">
                  <c:v>7950000</c:v>
                </c:pt>
                <c:pt idx="19" formatCode="#,##0">
                  <c:v>7950000</c:v>
                </c:pt>
                <c:pt idx="20" formatCode="#,##0">
                  <c:v>7950000</c:v>
                </c:pt>
                <c:pt idx="21" formatCode="#,##0">
                  <c:v>7950000</c:v>
                </c:pt>
                <c:pt idx="22" formatCode="#,##0">
                  <c:v>7950000</c:v>
                </c:pt>
                <c:pt idx="23" formatCode="#,##0">
                  <c:v>7950000</c:v>
                </c:pt>
                <c:pt idx="24" formatCode="#,##0">
                  <c:v>7950000</c:v>
                </c:pt>
                <c:pt idx="25" formatCode="#,##0">
                  <c:v>7950000</c:v>
                </c:pt>
                <c:pt idx="26" formatCode="#,##0">
                  <c:v>7950000</c:v>
                </c:pt>
                <c:pt idx="27" formatCode="#,##0">
                  <c:v>7950000</c:v>
                </c:pt>
                <c:pt idx="28" formatCode="#,##0">
                  <c:v>7950000</c:v>
                </c:pt>
                <c:pt idx="29" formatCode="#,##0">
                  <c:v>7950000</c:v>
                </c:pt>
                <c:pt idx="30" formatCode="#,##0">
                  <c:v>7950000</c:v>
                </c:pt>
                <c:pt idx="31" formatCode="#,##0">
                  <c:v>7950000</c:v>
                </c:pt>
                <c:pt idx="32" formatCode="#,##0">
                  <c:v>7950000</c:v>
                </c:pt>
                <c:pt idx="33" formatCode="#,##0">
                  <c:v>7950000</c:v>
                </c:pt>
                <c:pt idx="34" formatCode="#,##0">
                  <c:v>7950000</c:v>
                </c:pt>
                <c:pt idx="35" formatCode="#,##0">
                  <c:v>7950000</c:v>
                </c:pt>
              </c:numCache>
            </c:numRef>
          </c:val>
        </c:ser>
        <c:marker val="1"/>
        <c:axId val="89837568"/>
        <c:axId val="89839104"/>
      </c:lineChart>
      <c:catAx>
        <c:axId val="898375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39104"/>
        <c:crosses val="autoZero"/>
        <c:auto val="1"/>
        <c:lblAlgn val="ctr"/>
        <c:lblOffset val="100"/>
        <c:tickLblSkip val="2"/>
        <c:tickMarkSkip val="1"/>
      </c:catAx>
      <c:valAx>
        <c:axId val="8983910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Household uptake (millions)</a:t>
                </a:r>
              </a:p>
            </c:rich>
          </c:tx>
          <c:layout>
            <c:manualLayout>
              <c:xMode val="edge"/>
              <c:yMode val="edge"/>
              <c:x val="2.6315789473684216E-2"/>
              <c:y val="0.148148635274079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37568"/>
        <c:crosses val="autoZero"/>
        <c:crossBetween val="midCat"/>
        <c:dispUnits>
          <c:builtInUnit val="millions"/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947368421052633"/>
          <c:y val="0.28956324167206482"/>
          <c:w val="0.19901315789473692"/>
          <c:h val="0.2592601117296393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180975</xdr:colOff>
      <xdr:row>21</xdr:row>
      <xdr:rowOff>142875</xdr:rowOff>
    </xdr:to>
    <xdr:pic>
      <xdr:nvPicPr>
        <xdr:cNvPr id="104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81000"/>
          <a:ext cx="5667375" cy="37147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66675</xdr:rowOff>
    </xdr:from>
    <xdr:to>
      <xdr:col>9</xdr:col>
      <xdr:colOff>533400</xdr:colOff>
      <xdr:row>21</xdr:row>
      <xdr:rowOff>38100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95250</xdr:rowOff>
    </xdr:from>
    <xdr:to>
      <xdr:col>9</xdr:col>
      <xdr:colOff>885825</xdr:colOff>
      <xdr:row>20</xdr:row>
      <xdr:rowOff>9525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10</xdr:col>
      <xdr:colOff>342900</xdr:colOff>
      <xdr:row>21</xdr:row>
      <xdr:rowOff>19050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142875</xdr:rowOff>
    </xdr:from>
    <xdr:to>
      <xdr:col>10</xdr:col>
      <xdr:colOff>285750</xdr:colOff>
      <xdr:row>21</xdr:row>
      <xdr:rowOff>66675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257175</xdr:rowOff>
    </xdr:from>
    <xdr:to>
      <xdr:col>10</xdr:col>
      <xdr:colOff>581025</xdr:colOff>
      <xdr:row>19</xdr:row>
      <xdr:rowOff>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76200</xdr:rowOff>
    </xdr:from>
    <xdr:to>
      <xdr:col>10</xdr:col>
      <xdr:colOff>523875</xdr:colOff>
      <xdr:row>23</xdr:row>
      <xdr:rowOff>76200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400050</xdr:colOff>
      <xdr:row>26</xdr:row>
      <xdr:rowOff>57150</xdr:rowOff>
    </xdr:to>
    <xdr:pic>
      <xdr:nvPicPr>
        <xdr:cNvPr id="107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33375"/>
          <a:ext cx="7105650" cy="394335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57150</xdr:rowOff>
    </xdr:from>
    <xdr:to>
      <xdr:col>12</xdr:col>
      <xdr:colOff>180975</xdr:colOff>
      <xdr:row>25</xdr:row>
      <xdr:rowOff>95250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123825</xdr:rowOff>
    </xdr:from>
    <xdr:to>
      <xdr:col>14</xdr:col>
      <xdr:colOff>161925</xdr:colOff>
      <xdr:row>28</xdr:row>
      <xdr:rowOff>142875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14</xdr:row>
      <xdr:rowOff>38100</xdr:rowOff>
    </xdr:from>
    <xdr:to>
      <xdr:col>4</xdr:col>
      <xdr:colOff>180975</xdr:colOff>
      <xdr:row>21</xdr:row>
      <xdr:rowOff>95250</xdr:rowOff>
    </xdr:to>
    <xdr:sp macro="" textlink="">
      <xdr:nvSpPr>
        <xdr:cNvPr id="19460" name="Rectangle 4"/>
        <xdr:cNvSpPr>
          <a:spLocks noChangeArrowheads="1"/>
        </xdr:cNvSpPr>
      </xdr:nvSpPr>
      <xdr:spPr bwMode="auto">
        <a:xfrm>
          <a:off x="1914525" y="2266950"/>
          <a:ext cx="361950" cy="1190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12</xdr:col>
      <xdr:colOff>381000</xdr:colOff>
      <xdr:row>26</xdr:row>
      <xdr:rowOff>152400</xdr:rowOff>
    </xdr:to>
    <xdr:pic>
      <xdr:nvPicPr>
        <xdr:cNvPr id="108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285750"/>
          <a:ext cx="7086600" cy="4038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742950</xdr:colOff>
      <xdr:row>21</xdr:row>
      <xdr:rowOff>85725</xdr:rowOff>
    </xdr:to>
    <xdr:pic>
      <xdr:nvPicPr>
        <xdr:cNvPr id="105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381000"/>
          <a:ext cx="5619750" cy="3705225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76200</xdr:rowOff>
    </xdr:from>
    <xdr:to>
      <xdr:col>13</xdr:col>
      <xdr:colOff>514350</xdr:colOff>
      <xdr:row>27</xdr:row>
      <xdr:rowOff>28575</xdr:rowOff>
    </xdr:to>
    <xdr:graphicFrame macro="">
      <xdr:nvGraphicFramePr>
        <xdr:cNvPr id="21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0.35752</cdr:x>
      <cdr:y>0.06801</cdr:y>
    </cdr:from>
    <cdr:to>
      <cdr:x>0.35752</cdr:x>
      <cdr:y>0.87049</cdr:y>
    </cdr:to>
    <cdr:sp macro="" textlink="">
      <cdr:nvSpPr>
        <cdr:cNvPr id="2252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771781" y="275900"/>
          <a:ext cx="0" cy="32179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47625</xdr:rowOff>
    </xdr:from>
    <xdr:to>
      <xdr:col>12</xdr:col>
      <xdr:colOff>428625</xdr:colOff>
      <xdr:row>29</xdr:row>
      <xdr:rowOff>47625</xdr:rowOff>
    </xdr:to>
    <xdr:graphicFrame macro="">
      <xdr:nvGraphicFramePr>
        <xdr:cNvPr id="44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10</xdr:col>
      <xdr:colOff>409575</xdr:colOff>
      <xdr:row>21</xdr:row>
      <xdr:rowOff>28575</xdr:rowOff>
    </xdr:to>
    <xdr:graphicFrame macro="">
      <xdr:nvGraphicFramePr>
        <xdr:cNvPr id="45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57150</xdr:rowOff>
    </xdr:from>
    <xdr:to>
      <xdr:col>9</xdr:col>
      <xdr:colOff>542925</xdr:colOff>
      <xdr:row>24</xdr:row>
      <xdr:rowOff>66675</xdr:rowOff>
    </xdr:to>
    <xdr:graphicFrame macro="">
      <xdr:nvGraphicFramePr>
        <xdr:cNvPr id="46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361950</xdr:colOff>
      <xdr:row>26</xdr:row>
      <xdr:rowOff>19050</xdr:rowOff>
    </xdr:to>
    <xdr:pic>
      <xdr:nvPicPr>
        <xdr:cNvPr id="109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333375"/>
          <a:ext cx="7067550" cy="3905250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523875</xdr:colOff>
      <xdr:row>20</xdr:row>
      <xdr:rowOff>57150</xdr:rowOff>
    </xdr:to>
    <xdr:pic>
      <xdr:nvPicPr>
        <xdr:cNvPr id="110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485775"/>
          <a:ext cx="5400675" cy="2971800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114300</xdr:rowOff>
    </xdr:from>
    <xdr:to>
      <xdr:col>11</xdr:col>
      <xdr:colOff>371475</xdr:colOff>
      <xdr:row>29</xdr:row>
      <xdr:rowOff>76200</xdr:rowOff>
    </xdr:to>
    <xdr:graphicFrame macro="">
      <xdr:nvGraphicFramePr>
        <xdr:cNvPr id="51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104775</xdr:rowOff>
    </xdr:from>
    <xdr:to>
      <xdr:col>10</xdr:col>
      <xdr:colOff>428625</xdr:colOff>
      <xdr:row>22</xdr:row>
      <xdr:rowOff>95250</xdr:rowOff>
    </xdr:to>
    <xdr:graphicFrame macro="">
      <xdr:nvGraphicFramePr>
        <xdr:cNvPr id="52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76200</xdr:rowOff>
    </xdr:from>
    <xdr:to>
      <xdr:col>10</xdr:col>
      <xdr:colOff>333375</xdr:colOff>
      <xdr:row>23</xdr:row>
      <xdr:rowOff>142875</xdr:rowOff>
    </xdr:to>
    <xdr:graphicFrame macro="">
      <xdr:nvGraphicFramePr>
        <xdr:cNvPr id="53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361950</xdr:colOff>
      <xdr:row>20</xdr:row>
      <xdr:rowOff>57150</xdr:rowOff>
    </xdr:to>
    <xdr:pic>
      <xdr:nvPicPr>
        <xdr:cNvPr id="106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81000"/>
          <a:ext cx="6153150" cy="3486150"/>
        </a:xfrm>
        <a:prstGeom prst="rect">
          <a:avLst/>
        </a:prstGeom>
        <a:noFill/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95250</xdr:rowOff>
    </xdr:from>
    <xdr:to>
      <xdr:col>10</xdr:col>
      <xdr:colOff>552450</xdr:colOff>
      <xdr:row>24</xdr:row>
      <xdr:rowOff>104775</xdr:rowOff>
    </xdr:to>
    <xdr:graphicFrame macro="">
      <xdr:nvGraphicFramePr>
        <xdr:cNvPr id="55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95250</xdr:rowOff>
    </xdr:from>
    <xdr:to>
      <xdr:col>10</xdr:col>
      <xdr:colOff>476250</xdr:colOff>
      <xdr:row>23</xdr:row>
      <xdr:rowOff>47625</xdr:rowOff>
    </xdr:to>
    <xdr:graphicFrame macro="">
      <xdr:nvGraphicFramePr>
        <xdr:cNvPr id="56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66675</xdr:rowOff>
    </xdr:from>
    <xdr:to>
      <xdr:col>11</xdr:col>
      <xdr:colOff>314325</xdr:colOff>
      <xdr:row>26</xdr:row>
      <xdr:rowOff>76200</xdr:rowOff>
    </xdr:to>
    <xdr:graphicFrame macro="">
      <xdr:nvGraphicFramePr>
        <xdr:cNvPr id="57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419100</xdr:colOff>
      <xdr:row>28</xdr:row>
      <xdr:rowOff>0</xdr:rowOff>
    </xdr:to>
    <xdr:pic>
      <xdr:nvPicPr>
        <xdr:cNvPr id="111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23850"/>
          <a:ext cx="5905500" cy="4210050"/>
        </a:xfrm>
        <a:prstGeom prst="rect">
          <a:avLst/>
        </a:prstGeom>
        <a:noFill/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76200</xdr:rowOff>
    </xdr:from>
    <xdr:to>
      <xdr:col>16</xdr:col>
      <xdr:colOff>247650</xdr:colOff>
      <xdr:row>24</xdr:row>
      <xdr:rowOff>152400</xdr:rowOff>
    </xdr:to>
    <xdr:graphicFrame macro="">
      <xdr:nvGraphicFramePr>
        <xdr:cNvPr id="1116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</xdr:row>
      <xdr:rowOff>47625</xdr:rowOff>
    </xdr:from>
    <xdr:to>
      <xdr:col>16</xdr:col>
      <xdr:colOff>314325</xdr:colOff>
      <xdr:row>25</xdr:row>
      <xdr:rowOff>57150</xdr:rowOff>
    </xdr:to>
    <xdr:graphicFrame macro="">
      <xdr:nvGraphicFramePr>
        <xdr:cNvPr id="1126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76200</xdr:rowOff>
    </xdr:from>
    <xdr:to>
      <xdr:col>11</xdr:col>
      <xdr:colOff>457200</xdr:colOff>
      <xdr:row>20</xdr:row>
      <xdr:rowOff>133350</xdr:rowOff>
    </xdr:to>
    <xdr:graphicFrame macro="">
      <xdr:nvGraphicFramePr>
        <xdr:cNvPr id="634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0</xdr:rowOff>
    </xdr:from>
    <xdr:to>
      <xdr:col>22</xdr:col>
      <xdr:colOff>304800</xdr:colOff>
      <xdr:row>0</xdr:row>
      <xdr:rowOff>0</xdr:rowOff>
    </xdr:to>
    <xdr:graphicFrame macro="">
      <xdr:nvGraphicFramePr>
        <xdr:cNvPr id="614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</xdr:row>
      <xdr:rowOff>57150</xdr:rowOff>
    </xdr:from>
    <xdr:to>
      <xdr:col>12</xdr:col>
      <xdr:colOff>504825</xdr:colOff>
      <xdr:row>20</xdr:row>
      <xdr:rowOff>142875</xdr:rowOff>
    </xdr:to>
    <xdr:graphicFrame macro="">
      <xdr:nvGraphicFramePr>
        <xdr:cNvPr id="614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66675</xdr:rowOff>
    </xdr:from>
    <xdr:to>
      <xdr:col>12</xdr:col>
      <xdr:colOff>352425</xdr:colOff>
      <xdr:row>22</xdr:row>
      <xdr:rowOff>0</xdr:rowOff>
    </xdr:to>
    <xdr:graphicFrame macro="">
      <xdr:nvGraphicFramePr>
        <xdr:cNvPr id="624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123825</xdr:colOff>
      <xdr:row>23</xdr:row>
      <xdr:rowOff>0</xdr:rowOff>
    </xdr:from>
    <xdr:to>
      <xdr:col>22</xdr:col>
      <xdr:colOff>371475</xdr:colOff>
      <xdr:row>23</xdr:row>
      <xdr:rowOff>0</xdr:rowOff>
    </xdr:to>
    <xdr:graphicFrame macro="">
      <xdr:nvGraphicFramePr>
        <xdr:cNvPr id="624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581025</xdr:colOff>
      <xdr:row>32</xdr:row>
      <xdr:rowOff>9525</xdr:rowOff>
    </xdr:to>
    <xdr:pic>
      <xdr:nvPicPr>
        <xdr:cNvPr id="112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323850"/>
          <a:ext cx="11553825" cy="48958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66675</xdr:rowOff>
    </xdr:from>
    <xdr:to>
      <xdr:col>10</xdr:col>
      <xdr:colOff>400050</xdr:colOff>
      <xdr:row>17</xdr:row>
      <xdr:rowOff>66675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304800</xdr:colOff>
      <xdr:row>32</xdr:row>
      <xdr:rowOff>9525</xdr:rowOff>
    </xdr:to>
    <xdr:pic>
      <xdr:nvPicPr>
        <xdr:cNvPr id="113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323850"/>
          <a:ext cx="11544300" cy="4867275"/>
        </a:xfrm>
        <a:prstGeom prst="rect">
          <a:avLst/>
        </a:prstGeom>
        <a:noFill/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95250</xdr:rowOff>
    </xdr:from>
    <xdr:to>
      <xdr:col>16</xdr:col>
      <xdr:colOff>571500</xdr:colOff>
      <xdr:row>39</xdr:row>
      <xdr:rowOff>152400</xdr:rowOff>
    </xdr:to>
    <xdr:graphicFrame macro="">
      <xdr:nvGraphicFramePr>
        <xdr:cNvPr id="66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342900</xdr:colOff>
      <xdr:row>32</xdr:row>
      <xdr:rowOff>38100</xdr:rowOff>
    </xdr:to>
    <xdr:pic>
      <xdr:nvPicPr>
        <xdr:cNvPr id="114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23850"/>
          <a:ext cx="5829300" cy="4895850"/>
        </a:xfrm>
        <a:prstGeom prst="rect">
          <a:avLst/>
        </a:prstGeom>
        <a:noFill/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28575</xdr:rowOff>
    </xdr:from>
    <xdr:to>
      <xdr:col>9</xdr:col>
      <xdr:colOff>171450</xdr:colOff>
      <xdr:row>23</xdr:row>
      <xdr:rowOff>133350</xdr:rowOff>
    </xdr:to>
    <xdr:graphicFrame macro="">
      <xdr:nvGraphicFramePr>
        <xdr:cNvPr id="706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95250</xdr:rowOff>
    </xdr:from>
    <xdr:to>
      <xdr:col>10</xdr:col>
      <xdr:colOff>523875</xdr:colOff>
      <xdr:row>24</xdr:row>
      <xdr:rowOff>38100</xdr:rowOff>
    </xdr:to>
    <xdr:graphicFrame macro="">
      <xdr:nvGraphicFramePr>
        <xdr:cNvPr id="716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123825</xdr:rowOff>
    </xdr:from>
    <xdr:to>
      <xdr:col>10</xdr:col>
      <xdr:colOff>285750</xdr:colOff>
      <xdr:row>28</xdr:row>
      <xdr:rowOff>142875</xdr:rowOff>
    </xdr:to>
    <xdr:graphicFrame macro="">
      <xdr:nvGraphicFramePr>
        <xdr:cNvPr id="727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95250</xdr:rowOff>
    </xdr:from>
    <xdr:to>
      <xdr:col>10</xdr:col>
      <xdr:colOff>457200</xdr:colOff>
      <xdr:row>25</xdr:row>
      <xdr:rowOff>47625</xdr:rowOff>
    </xdr:to>
    <xdr:graphicFrame macro="">
      <xdr:nvGraphicFramePr>
        <xdr:cNvPr id="737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27</xdr:col>
      <xdr:colOff>38100</xdr:colOff>
      <xdr:row>0</xdr:row>
      <xdr:rowOff>0</xdr:rowOff>
    </xdr:to>
    <xdr:graphicFrame macro="">
      <xdr:nvGraphicFramePr>
        <xdr:cNvPr id="747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</xdr:row>
      <xdr:rowOff>57150</xdr:rowOff>
    </xdr:from>
    <xdr:to>
      <xdr:col>9</xdr:col>
      <xdr:colOff>552450</xdr:colOff>
      <xdr:row>22</xdr:row>
      <xdr:rowOff>104775</xdr:rowOff>
    </xdr:to>
    <xdr:graphicFrame macro="">
      <xdr:nvGraphicFramePr>
        <xdr:cNvPr id="747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</xdr:colOff>
      <xdr:row>5</xdr:row>
      <xdr:rowOff>28575</xdr:rowOff>
    </xdr:from>
    <xdr:to>
      <xdr:col>4</xdr:col>
      <xdr:colOff>257175</xdr:colOff>
      <xdr:row>19</xdr:row>
      <xdr:rowOff>142875</xdr:rowOff>
    </xdr:to>
    <xdr:sp macro="" textlink="">
      <xdr:nvSpPr>
        <xdr:cNvPr id="74756" name="Line 4"/>
        <xdr:cNvSpPr>
          <a:spLocks noChangeShapeType="1"/>
        </xdr:cNvSpPr>
      </xdr:nvSpPr>
      <xdr:spPr bwMode="auto">
        <a:xfrm>
          <a:off x="2219325" y="838200"/>
          <a:ext cx="0" cy="23812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28</xdr:col>
      <xdr:colOff>66675</xdr:colOff>
      <xdr:row>0</xdr:row>
      <xdr:rowOff>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</xdr:row>
      <xdr:rowOff>66675</xdr:rowOff>
    </xdr:from>
    <xdr:to>
      <xdr:col>9</xdr:col>
      <xdr:colOff>600075</xdr:colOff>
      <xdr:row>22</xdr:row>
      <xdr:rowOff>123825</xdr:rowOff>
    </xdr:to>
    <xdr:graphicFrame macro="">
      <xdr:nvGraphicFramePr>
        <xdr:cNvPr id="768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295275</xdr:colOff>
      <xdr:row>5</xdr:row>
      <xdr:rowOff>38100</xdr:rowOff>
    </xdr:from>
    <xdr:to>
      <xdr:col>4</xdr:col>
      <xdr:colOff>295275</xdr:colOff>
      <xdr:row>19</xdr:row>
      <xdr:rowOff>152400</xdr:rowOff>
    </xdr:to>
    <xdr:sp macro="" textlink="">
      <xdr:nvSpPr>
        <xdr:cNvPr id="76804" name="Line 4"/>
        <xdr:cNvSpPr>
          <a:spLocks noChangeShapeType="1"/>
        </xdr:cNvSpPr>
      </xdr:nvSpPr>
      <xdr:spPr bwMode="auto">
        <a:xfrm>
          <a:off x="2324100" y="847725"/>
          <a:ext cx="0" cy="23812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133350</xdr:rowOff>
    </xdr:from>
    <xdr:to>
      <xdr:col>12</xdr:col>
      <xdr:colOff>247650</xdr:colOff>
      <xdr:row>25</xdr:row>
      <xdr:rowOff>38100</xdr:rowOff>
    </xdr:to>
    <xdr:graphicFrame macro="">
      <xdr:nvGraphicFramePr>
        <xdr:cNvPr id="778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76200</xdr:rowOff>
    </xdr:from>
    <xdr:to>
      <xdr:col>10</xdr:col>
      <xdr:colOff>533400</xdr:colOff>
      <xdr:row>17</xdr:row>
      <xdr:rowOff>142875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590550</xdr:colOff>
      <xdr:row>33</xdr:row>
      <xdr:rowOff>38100</xdr:rowOff>
    </xdr:to>
    <xdr:pic>
      <xdr:nvPicPr>
        <xdr:cNvPr id="115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23850"/>
          <a:ext cx="6076950" cy="5057775"/>
        </a:xfrm>
        <a:prstGeom prst="rect">
          <a:avLst/>
        </a:prstGeom>
        <a:noFill/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66675</xdr:rowOff>
    </xdr:from>
    <xdr:to>
      <xdr:col>13</xdr:col>
      <xdr:colOff>590550</xdr:colOff>
      <xdr:row>24</xdr:row>
      <xdr:rowOff>133350</xdr:rowOff>
    </xdr:to>
    <xdr:graphicFrame macro="">
      <xdr:nvGraphicFramePr>
        <xdr:cNvPr id="809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590550</xdr:colOff>
      <xdr:row>18</xdr:row>
      <xdr:rowOff>123825</xdr:rowOff>
    </xdr:from>
    <xdr:to>
      <xdr:col>11</xdr:col>
      <xdr:colOff>504825</xdr:colOff>
      <xdr:row>21</xdr:row>
      <xdr:rowOff>0</xdr:rowOff>
    </xdr:to>
    <xdr:sp macro="" textlink="">
      <xdr:nvSpPr>
        <xdr:cNvPr id="2" name="Rectangle 1"/>
        <xdr:cNvSpPr/>
      </xdr:nvSpPr>
      <xdr:spPr>
        <a:xfrm>
          <a:off x="7743825" y="2705100"/>
          <a:ext cx="523875" cy="3619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10</xdr:col>
      <xdr:colOff>466725</xdr:colOff>
      <xdr:row>4</xdr:row>
      <xdr:rowOff>76200</xdr:rowOff>
    </xdr:from>
    <xdr:to>
      <xdr:col>11</xdr:col>
      <xdr:colOff>381000</xdr:colOff>
      <xdr:row>6</xdr:row>
      <xdr:rowOff>114300</xdr:rowOff>
    </xdr:to>
    <xdr:sp macro="" textlink="">
      <xdr:nvSpPr>
        <xdr:cNvPr id="3" name="Rectangle 1"/>
        <xdr:cNvSpPr/>
      </xdr:nvSpPr>
      <xdr:spPr>
        <a:xfrm>
          <a:off x="7743825" y="2705100"/>
          <a:ext cx="523875" cy="3619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0.30997</cdr:x>
      <cdr:y>0.09067</cdr:y>
    </cdr:from>
    <cdr:to>
      <cdr:x>0.30997</cdr:x>
      <cdr:y>0.69842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13620" y="395918"/>
          <a:ext cx="0" cy="21469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476250</xdr:colOff>
      <xdr:row>25</xdr:row>
      <xdr:rowOff>66675</xdr:rowOff>
    </xdr:to>
    <xdr:graphicFrame macro="">
      <xdr:nvGraphicFramePr>
        <xdr:cNvPr id="829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457200</xdr:colOff>
      <xdr:row>19</xdr:row>
      <xdr:rowOff>38100</xdr:rowOff>
    </xdr:from>
    <xdr:to>
      <xdr:col>11</xdr:col>
      <xdr:colOff>371475</xdr:colOff>
      <xdr:row>21</xdr:row>
      <xdr:rowOff>76200</xdr:rowOff>
    </xdr:to>
    <xdr:sp macro="" textlink="">
      <xdr:nvSpPr>
        <xdr:cNvPr id="2" name="Rectangle 1"/>
        <xdr:cNvSpPr/>
      </xdr:nvSpPr>
      <xdr:spPr>
        <a:xfrm>
          <a:off x="7743825" y="2705100"/>
          <a:ext cx="523875" cy="3619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10</xdr:col>
      <xdr:colOff>371475</xdr:colOff>
      <xdr:row>4</xdr:row>
      <xdr:rowOff>57150</xdr:rowOff>
    </xdr:from>
    <xdr:to>
      <xdr:col>11</xdr:col>
      <xdr:colOff>285750</xdr:colOff>
      <xdr:row>6</xdr:row>
      <xdr:rowOff>85725</xdr:rowOff>
    </xdr:to>
    <xdr:sp macro="" textlink="">
      <xdr:nvSpPr>
        <xdr:cNvPr id="3" name="Rectangle 1"/>
        <xdr:cNvSpPr/>
      </xdr:nvSpPr>
      <xdr:spPr>
        <a:xfrm>
          <a:off x="7743825" y="2705100"/>
          <a:ext cx="523875" cy="3619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0.31096</cdr:x>
      <cdr:y>0.10573</cdr:y>
    </cdr:from>
    <cdr:to>
      <cdr:x>0.31096</cdr:x>
      <cdr:y>0.7147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13620" y="395918"/>
          <a:ext cx="0" cy="21469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66675</xdr:rowOff>
    </xdr:from>
    <xdr:to>
      <xdr:col>12</xdr:col>
      <xdr:colOff>352425</xdr:colOff>
      <xdr:row>25</xdr:row>
      <xdr:rowOff>38100</xdr:rowOff>
    </xdr:to>
    <xdr:graphicFrame macro="">
      <xdr:nvGraphicFramePr>
        <xdr:cNvPr id="849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47625</xdr:colOff>
      <xdr:row>25</xdr:row>
      <xdr:rowOff>152400</xdr:rowOff>
    </xdr:to>
    <xdr:graphicFrame macro="">
      <xdr:nvGraphicFramePr>
        <xdr:cNvPr id="860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9525</xdr:colOff>
      <xdr:row>26</xdr:row>
      <xdr:rowOff>38100</xdr:rowOff>
    </xdr:to>
    <xdr:graphicFrame macro="">
      <xdr:nvGraphicFramePr>
        <xdr:cNvPr id="870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247650</xdr:colOff>
      <xdr:row>26</xdr:row>
      <xdr:rowOff>38100</xdr:rowOff>
    </xdr:to>
    <xdr:graphicFrame macro="">
      <xdr:nvGraphicFramePr>
        <xdr:cNvPr id="880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209550</xdr:colOff>
      <xdr:row>26</xdr:row>
      <xdr:rowOff>0</xdr:rowOff>
    </xdr:to>
    <xdr:graphicFrame macro="">
      <xdr:nvGraphicFramePr>
        <xdr:cNvPr id="890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</xdr:row>
      <xdr:rowOff>0</xdr:rowOff>
    </xdr:from>
    <xdr:to>
      <xdr:col>11</xdr:col>
      <xdr:colOff>0</xdr:colOff>
      <xdr:row>17</xdr:row>
      <xdr:rowOff>133350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15</xdr:col>
      <xdr:colOff>457200</xdr:colOff>
      <xdr:row>31</xdr:row>
      <xdr:rowOff>28575</xdr:rowOff>
    </xdr:to>
    <xdr:graphicFrame macro="">
      <xdr:nvGraphicFramePr>
        <xdr:cNvPr id="90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15</xdr:col>
      <xdr:colOff>457200</xdr:colOff>
      <xdr:row>31</xdr:row>
      <xdr:rowOff>28575</xdr:rowOff>
    </xdr:to>
    <xdr:graphicFrame macro="">
      <xdr:nvGraphicFramePr>
        <xdr:cNvPr id="91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</xdr:row>
      <xdr:rowOff>85725</xdr:rowOff>
    </xdr:from>
    <xdr:to>
      <xdr:col>12</xdr:col>
      <xdr:colOff>542925</xdr:colOff>
      <xdr:row>27</xdr:row>
      <xdr:rowOff>152400</xdr:rowOff>
    </xdr:to>
    <xdr:graphicFrame macro="">
      <xdr:nvGraphicFramePr>
        <xdr:cNvPr id="1024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590550</xdr:colOff>
      <xdr:row>27</xdr:row>
      <xdr:rowOff>104775</xdr:rowOff>
    </xdr:to>
    <xdr:graphicFrame macro="">
      <xdr:nvGraphicFramePr>
        <xdr:cNvPr id="93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228600</xdr:colOff>
      <xdr:row>26</xdr:row>
      <xdr:rowOff>76200</xdr:rowOff>
    </xdr:to>
    <xdr:graphicFrame macro="">
      <xdr:nvGraphicFramePr>
        <xdr:cNvPr id="94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209550</xdr:colOff>
      <xdr:row>26</xdr:row>
      <xdr:rowOff>66675</xdr:rowOff>
    </xdr:to>
    <xdr:graphicFrame macro="">
      <xdr:nvGraphicFramePr>
        <xdr:cNvPr id="95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304800</xdr:colOff>
      <xdr:row>25</xdr:row>
      <xdr:rowOff>104775</xdr:rowOff>
    </xdr:to>
    <xdr:graphicFrame macro="">
      <xdr:nvGraphicFramePr>
        <xdr:cNvPr id="96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314325</xdr:colOff>
      <xdr:row>23</xdr:row>
      <xdr:rowOff>0</xdr:rowOff>
    </xdr:to>
    <xdr:graphicFrame macro="">
      <xdr:nvGraphicFramePr>
        <xdr:cNvPr id="97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514350</xdr:colOff>
      <xdr:row>25</xdr:row>
      <xdr:rowOff>0</xdr:rowOff>
    </xdr:to>
    <xdr:pic>
      <xdr:nvPicPr>
        <xdr:cNvPr id="983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323850"/>
          <a:ext cx="6000750" cy="3724275"/>
        </a:xfrm>
        <a:prstGeom prst="rect">
          <a:avLst/>
        </a:prstGeom>
        <a:noFill/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409575</xdr:colOff>
      <xdr:row>35</xdr:row>
      <xdr:rowOff>123825</xdr:rowOff>
    </xdr:to>
    <xdr:pic>
      <xdr:nvPicPr>
        <xdr:cNvPr id="116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323850"/>
          <a:ext cx="6505575" cy="54673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85725</xdr:rowOff>
    </xdr:from>
    <xdr:to>
      <xdr:col>8</xdr:col>
      <xdr:colOff>276225</xdr:colOff>
      <xdr:row>19</xdr:row>
      <xdr:rowOff>28575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95250</xdr:rowOff>
    </xdr:from>
    <xdr:to>
      <xdr:col>10</xdr:col>
      <xdr:colOff>561975</xdr:colOff>
      <xdr:row>19</xdr:row>
      <xdr:rowOff>28575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66675</xdr:rowOff>
    </xdr:from>
    <xdr:to>
      <xdr:col>10</xdr:col>
      <xdr:colOff>552450</xdr:colOff>
      <xdr:row>21</xdr:row>
      <xdr:rowOff>66675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47</xdr:row>
      <xdr:rowOff>0</xdr:rowOff>
    </xdr:from>
    <xdr:to>
      <xdr:col>38</xdr:col>
      <xdr:colOff>209550</xdr:colOff>
      <xdr:row>66</xdr:row>
      <xdr:rowOff>104775</xdr:rowOff>
    </xdr:to>
    <xdr:graphicFrame macro="">
      <xdr:nvGraphicFramePr>
        <xdr:cNvPr id="921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4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37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8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2:BE48"/>
  <sheetViews>
    <sheetView workbookViewId="0"/>
  </sheetViews>
  <sheetFormatPr defaultRowHeight="15"/>
  <cols>
    <col min="1" max="1" width="3.7109375" style="3" customWidth="1"/>
    <col min="2" max="11" width="9.140625" style="3"/>
    <col min="12" max="12" width="18.42578125" style="3" customWidth="1"/>
    <col min="13" max="13" width="11.7109375" style="3" customWidth="1"/>
    <col min="14" max="14" width="12.5703125" style="3" customWidth="1"/>
    <col min="15" max="16" width="12.42578125" style="3" customWidth="1"/>
    <col min="17" max="17" width="12.28515625" style="3" customWidth="1"/>
    <col min="18" max="16384" width="9.140625" style="3"/>
  </cols>
  <sheetData>
    <row r="2" spans="2:57">
      <c r="B2" s="132" t="s">
        <v>0</v>
      </c>
      <c r="L2" s="6" t="s">
        <v>1</v>
      </c>
      <c r="M2" s="6"/>
      <c r="N2" s="6"/>
      <c r="O2" s="6"/>
      <c r="P2" s="6"/>
      <c r="Q2" s="6"/>
      <c r="R2" s="2"/>
      <c r="S2" s="2"/>
      <c r="T2" s="2"/>
      <c r="U2" s="2"/>
      <c r="V2" s="2"/>
      <c r="W2" s="2"/>
      <c r="X2" s="2"/>
      <c r="Y2" s="2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2"/>
      <c r="AY2" s="2"/>
      <c r="AZ2" s="2"/>
      <c r="BA2" s="2"/>
      <c r="BB2" s="2"/>
    </row>
    <row r="3" spans="2:57" s="7" customFormat="1">
      <c r="L3" s="4"/>
      <c r="M3" s="5">
        <v>2000</v>
      </c>
      <c r="N3" s="5">
        <v>2001</v>
      </c>
      <c r="O3" s="5">
        <v>2002</v>
      </c>
      <c r="P3" s="5">
        <v>2003</v>
      </c>
      <c r="Q3" s="5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>
        <v>2023</v>
      </c>
      <c r="AK3" s="4">
        <v>2024</v>
      </c>
      <c r="AL3" s="4">
        <v>2025</v>
      </c>
      <c r="AM3" s="4">
        <v>2026</v>
      </c>
      <c r="AN3" s="4">
        <v>2027</v>
      </c>
      <c r="AO3" s="4">
        <v>2028</v>
      </c>
      <c r="AP3" s="4">
        <v>2029</v>
      </c>
      <c r="AQ3" s="4">
        <v>2030</v>
      </c>
      <c r="AR3" s="4">
        <v>2031</v>
      </c>
      <c r="AS3" s="4">
        <v>2032</v>
      </c>
      <c r="AT3" s="4">
        <v>2033</v>
      </c>
      <c r="AU3" s="4">
        <v>2034</v>
      </c>
      <c r="AV3" s="4">
        <v>2035</v>
      </c>
      <c r="AW3" s="4">
        <v>2036</v>
      </c>
      <c r="AX3" s="6"/>
      <c r="AY3" s="6"/>
      <c r="AZ3" s="6"/>
      <c r="BA3" s="6"/>
      <c r="BB3" s="6"/>
    </row>
    <row r="4" spans="2:57">
      <c r="L4" s="4" t="s">
        <v>2</v>
      </c>
      <c r="M4" s="8">
        <v>83.319572658200698</v>
      </c>
      <c r="N4" s="8">
        <v>85.723654419827952</v>
      </c>
      <c r="O4" s="8">
        <v>87.809241070863862</v>
      </c>
      <c r="P4" s="8">
        <v>91.159072505862753</v>
      </c>
      <c r="Q4" s="8">
        <v>93.810092288824052</v>
      </c>
      <c r="R4" s="9">
        <v>96.412642401025039</v>
      </c>
      <c r="S4" s="9">
        <v>98.919783060882935</v>
      </c>
      <c r="T4" s="9">
        <v>102.51321457719217</v>
      </c>
      <c r="U4" s="9">
        <v>101.52101190515788</v>
      </c>
      <c r="V4" s="9">
        <v>97.48613782071898</v>
      </c>
      <c r="W4" s="9">
        <v>99.240225303154745</v>
      </c>
      <c r="X4" s="9">
        <v>100.10593395637558</v>
      </c>
      <c r="Y4" s="9">
        <v>100</v>
      </c>
      <c r="Z4" s="9">
        <v>100.84176719495262</v>
      </c>
      <c r="AA4" s="9">
        <v>102.43485122655942</v>
      </c>
      <c r="AB4" s="9">
        <v>104.27600982721614</v>
      </c>
      <c r="AC4" s="9">
        <v>106.43733033881506</v>
      </c>
      <c r="AD4" s="9">
        <v>108.75642937135116</v>
      </c>
      <c r="AE4" s="9">
        <v>111.1684735107432</v>
      </c>
      <c r="AF4" s="9">
        <v>113.8401706986423</v>
      </c>
      <c r="AG4" s="9">
        <v>116.69644336217237</v>
      </c>
      <c r="AH4" s="9">
        <v>119.67794312242592</v>
      </c>
      <c r="AI4" s="9">
        <v>122.75550860880139</v>
      </c>
      <c r="AJ4" s="9">
        <v>125.94714429426821</v>
      </c>
      <c r="AK4" s="9">
        <v>129.23473270267908</v>
      </c>
      <c r="AL4" s="9">
        <v>132.57557603876009</v>
      </c>
      <c r="AM4" s="9">
        <v>135.9575851321386</v>
      </c>
      <c r="AN4" s="9">
        <v>139.38376106905756</v>
      </c>
      <c r="AO4" s="9">
        <v>142.87621121405289</v>
      </c>
      <c r="AP4" s="9">
        <v>146.45503488952846</v>
      </c>
      <c r="AQ4" s="9">
        <v>150.12064066629733</v>
      </c>
      <c r="AR4" s="9">
        <v>153.88512856999117</v>
      </c>
      <c r="AS4" s="9">
        <v>157.74488784820457</v>
      </c>
      <c r="AT4" s="9">
        <v>161.70145792174432</v>
      </c>
      <c r="AU4" s="9">
        <v>165.75726700683217</v>
      </c>
      <c r="AV4" s="9">
        <v>169.91480422440628</v>
      </c>
      <c r="AW4" s="9">
        <v>174.17662112773803</v>
      </c>
      <c r="AX4" s="2"/>
      <c r="AY4" s="2"/>
      <c r="AZ4" s="2"/>
      <c r="BA4" s="2"/>
      <c r="BB4" s="2"/>
    </row>
    <row r="5" spans="2:57">
      <c r="L5" s="4" t="s">
        <v>3</v>
      </c>
      <c r="M5" s="8">
        <v>83.330246571310937</v>
      </c>
      <c r="N5" s="8">
        <v>85.51446082283519</v>
      </c>
      <c r="O5" s="8">
        <v>87.323071348554961</v>
      </c>
      <c r="P5" s="8">
        <v>90.744904638502632</v>
      </c>
      <c r="Q5" s="8">
        <v>93.208347157290277</v>
      </c>
      <c r="R5" s="9">
        <v>96.039683231079863</v>
      </c>
      <c r="S5" s="9">
        <v>98.478495888507354</v>
      </c>
      <c r="T5" s="9">
        <v>102.14765035769453</v>
      </c>
      <c r="U5" s="9">
        <v>101.3356930037157</v>
      </c>
      <c r="V5" s="9">
        <v>97.17953150796717</v>
      </c>
      <c r="W5" s="9">
        <v>98.891139856054622</v>
      </c>
      <c r="X5" s="9">
        <v>100</v>
      </c>
      <c r="Y5" s="9">
        <v>99.991808848341819</v>
      </c>
      <c r="Z5" s="9">
        <v>99.6</v>
      </c>
      <c r="AA5" s="9">
        <v>99.256584213792223</v>
      </c>
      <c r="AB5" s="9">
        <v>99.102180566920012</v>
      </c>
      <c r="AC5" s="9">
        <v>99.156509510681545</v>
      </c>
      <c r="AD5" s="9">
        <v>99.412649289757908</v>
      </c>
      <c r="AE5" s="9">
        <v>99.867579132309459</v>
      </c>
      <c r="AF5" s="9">
        <v>100.61917750607367</v>
      </c>
      <c r="AG5" s="9">
        <v>101.66544333551714</v>
      </c>
      <c r="AH5" s="9">
        <v>102.99452571730043</v>
      </c>
      <c r="AI5" s="9">
        <v>104.60464097715389</v>
      </c>
      <c r="AJ5" s="9">
        <v>106.53470937236497</v>
      </c>
      <c r="AK5" s="9">
        <v>108.51559843632626</v>
      </c>
      <c r="AL5" s="9">
        <v>110.50845937576898</v>
      </c>
      <c r="AM5" s="9">
        <v>112.5022885241158</v>
      </c>
      <c r="AN5" s="9">
        <v>114.49894921201948</v>
      </c>
      <c r="AO5" s="9">
        <v>116.51487034408798</v>
      </c>
      <c r="AP5" s="9">
        <v>118.56627100163244</v>
      </c>
      <c r="AQ5" s="9">
        <v>120.65240523483118</v>
      </c>
      <c r="AR5" s="9">
        <v>122.78214558979553</v>
      </c>
      <c r="AS5" s="9">
        <v>124.95653138309144</v>
      </c>
      <c r="AT5" s="9">
        <v>127.17215930305238</v>
      </c>
      <c r="AU5" s="9">
        <v>129.42981733682331</v>
      </c>
      <c r="AV5" s="9">
        <v>131.73030853835533</v>
      </c>
      <c r="AW5" s="9">
        <v>134.07445131651446</v>
      </c>
      <c r="AX5" s="2"/>
      <c r="AY5" s="2"/>
      <c r="AZ5" s="2"/>
      <c r="BA5" s="2"/>
      <c r="BB5" s="2"/>
    </row>
    <row r="6" spans="2:57"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2:57"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2:57" s="12" customFormat="1">
      <c r="L8" s="10"/>
      <c r="M8" s="10"/>
      <c r="N8" s="10"/>
      <c r="O8" s="10"/>
      <c r="P8" s="10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2:57" s="12" customFormat="1">
      <c r="L9" s="10"/>
      <c r="M9" s="10"/>
      <c r="N9" s="10"/>
      <c r="O9" s="10"/>
      <c r="P9" s="10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2:57" s="12" customFormat="1"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2:57" s="12" customFormat="1"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2:57" s="12" customFormat="1"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2:57" s="12" customFormat="1"/>
    <row r="14" spans="2:57" s="12" customFormat="1"/>
    <row r="15" spans="2:57" s="12" customFormat="1"/>
    <row r="16" spans="2:57" s="12" customFormat="1"/>
    <row r="17" spans="18:50" s="12" customFormat="1"/>
    <row r="18" spans="18:50" s="12" customFormat="1"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8:50" s="12" customFormat="1"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5"/>
    </row>
    <row r="20" spans="18:50" s="12" customFormat="1" ht="11.25" customHeight="1"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8:50" s="12" customFormat="1"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8:50" s="12" customFormat="1"/>
    <row r="23" spans="18:50" s="12" customFormat="1"/>
    <row r="24" spans="18:50" s="12" customFormat="1"/>
    <row r="25" spans="18:50" s="12" customFormat="1"/>
    <row r="26" spans="18:50" s="12" customFormat="1"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</row>
    <row r="27" spans="18:50" s="12" customFormat="1"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8:50" s="12" customFormat="1"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8:50" s="12" customFormat="1"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</row>
    <row r="30" spans="18:50" s="12" customFormat="1"/>
    <row r="31" spans="18:50" s="12" customFormat="1"/>
    <row r="32" spans="18:50" s="12" customFormat="1"/>
    <row r="33" spans="12:12" s="12" customFormat="1"/>
    <row r="34" spans="12:12" s="12" customFormat="1">
      <c r="L34" s="17"/>
    </row>
    <row r="35" spans="12:12" s="12" customFormat="1">
      <c r="L35" s="17"/>
    </row>
    <row r="36" spans="12:12" s="12" customFormat="1">
      <c r="L36" s="17"/>
    </row>
    <row r="37" spans="12:12" s="12" customFormat="1">
      <c r="L37" s="17"/>
    </row>
    <row r="38" spans="12:12" s="12" customFormat="1"/>
    <row r="39" spans="12:12" s="12" customFormat="1"/>
    <row r="40" spans="12:12" s="12" customFormat="1"/>
    <row r="41" spans="12:12" s="12" customFormat="1"/>
    <row r="42" spans="12:12" s="12" customFormat="1"/>
    <row r="43" spans="12:12" s="12" customFormat="1"/>
    <row r="44" spans="12:12" s="12" customFormat="1"/>
    <row r="45" spans="12:12" s="12" customFormat="1"/>
    <row r="46" spans="12:12" s="12" customFormat="1"/>
    <row r="47" spans="12:12" s="12" customFormat="1"/>
    <row r="48" spans="12:12" s="12" customFormat="1"/>
  </sheetData>
  <phoneticPr fontId="72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B1:P77"/>
  <sheetViews>
    <sheetView workbookViewId="0">
      <selection activeCell="I40" sqref="I40"/>
    </sheetView>
  </sheetViews>
  <sheetFormatPr defaultRowHeight="12.75"/>
  <cols>
    <col min="1" max="1" width="5.28515625" style="10" customWidth="1"/>
    <col min="2" max="4" width="9.140625" style="10"/>
    <col min="5" max="5" width="24.5703125" style="10" customWidth="1"/>
    <col min="6" max="11" width="9.140625" style="10"/>
    <col min="12" max="12" width="11.5703125" style="10" customWidth="1"/>
    <col min="13" max="13" width="14" style="10" customWidth="1"/>
    <col min="14" max="14" width="11.42578125" style="10" customWidth="1"/>
    <col min="15" max="16384" width="9.140625" style="10"/>
  </cols>
  <sheetData>
    <row r="1" spans="2:15">
      <c r="K1" s="10" t="s">
        <v>26</v>
      </c>
    </row>
    <row r="2" spans="2:15" ht="13.5" thickBot="1">
      <c r="B2" s="132" t="s">
        <v>31</v>
      </c>
      <c r="K2" s="132" t="s">
        <v>32</v>
      </c>
    </row>
    <row r="3" spans="2:15">
      <c r="E3" s="93"/>
      <c r="F3" s="93"/>
      <c r="G3" s="93"/>
      <c r="H3" s="74"/>
      <c r="I3" s="74"/>
      <c r="K3" s="81"/>
      <c r="L3" s="81" t="s">
        <v>33</v>
      </c>
      <c r="M3" s="82"/>
      <c r="N3" s="82"/>
      <c r="O3" s="83"/>
    </row>
    <row r="4" spans="2:15">
      <c r="E4" s="93"/>
      <c r="F4" s="94"/>
      <c r="G4" s="94"/>
      <c r="H4" s="74"/>
      <c r="I4" s="74"/>
      <c r="K4" s="85"/>
      <c r="L4" s="85" t="s">
        <v>54</v>
      </c>
      <c r="M4" s="74" t="s">
        <v>9</v>
      </c>
      <c r="N4" s="74" t="s">
        <v>8</v>
      </c>
      <c r="O4" s="86" t="s">
        <v>30</v>
      </c>
    </row>
    <row r="5" spans="2:15">
      <c r="E5" s="93"/>
      <c r="F5" s="94"/>
      <c r="G5" s="94"/>
      <c r="H5" s="74"/>
      <c r="I5" s="74"/>
      <c r="K5" s="85">
        <v>1994</v>
      </c>
      <c r="L5" s="85"/>
      <c r="M5" s="74"/>
      <c r="N5" s="74"/>
      <c r="O5" s="86"/>
    </row>
    <row r="6" spans="2:15">
      <c r="E6" s="93"/>
      <c r="F6" s="94"/>
      <c r="G6" s="94"/>
      <c r="H6" s="74"/>
      <c r="I6" s="74"/>
      <c r="K6" s="85">
        <v>1995</v>
      </c>
      <c r="L6" s="85"/>
      <c r="M6" s="74"/>
      <c r="N6" s="74"/>
      <c r="O6" s="86"/>
    </row>
    <row r="7" spans="2:15">
      <c r="E7" s="93"/>
      <c r="F7" s="94"/>
      <c r="G7" s="94"/>
      <c r="H7" s="74"/>
      <c r="I7" s="74"/>
      <c r="K7" s="85">
        <v>1996</v>
      </c>
      <c r="L7" s="85">
        <v>5127.8</v>
      </c>
      <c r="M7" s="74"/>
      <c r="N7" s="74"/>
      <c r="O7" s="86"/>
    </row>
    <row r="8" spans="2:15">
      <c r="E8" s="93"/>
      <c r="F8" s="95"/>
      <c r="G8" s="95"/>
      <c r="H8" s="74"/>
      <c r="I8" s="74"/>
      <c r="K8" s="85">
        <v>1997</v>
      </c>
      <c r="L8" s="85">
        <v>5163.3999999999996</v>
      </c>
      <c r="M8" s="74"/>
      <c r="N8" s="74"/>
      <c r="O8" s="86"/>
    </row>
    <row r="9" spans="2:15">
      <c r="E9" s="74"/>
      <c r="F9" s="74"/>
      <c r="G9" s="74"/>
      <c r="H9" s="74"/>
      <c r="I9" s="74"/>
      <c r="K9" s="85">
        <v>1998</v>
      </c>
      <c r="L9" s="85">
        <v>5664.8</v>
      </c>
      <c r="M9" s="74"/>
      <c r="N9" s="74"/>
      <c r="O9" s="86"/>
    </row>
    <row r="10" spans="2:15">
      <c r="E10" s="74"/>
      <c r="F10" s="74"/>
      <c r="G10" s="74"/>
      <c r="H10" s="74"/>
      <c r="I10" s="74"/>
      <c r="K10" s="85">
        <v>1999</v>
      </c>
      <c r="L10" s="85">
        <v>5664.8</v>
      </c>
      <c r="M10" s="74"/>
      <c r="N10" s="74"/>
      <c r="O10" s="86"/>
    </row>
    <row r="11" spans="2:15">
      <c r="E11" s="74"/>
      <c r="F11" s="74"/>
      <c r="G11" s="74"/>
      <c r="H11" s="74"/>
      <c r="I11" s="74"/>
      <c r="K11" s="85">
        <v>2000</v>
      </c>
      <c r="L11" s="85">
        <v>6586.4</v>
      </c>
      <c r="M11" s="74"/>
      <c r="N11" s="74"/>
      <c r="O11" s="86"/>
    </row>
    <row r="12" spans="2:15">
      <c r="E12" s="74"/>
      <c r="F12" s="74"/>
      <c r="G12" s="74"/>
      <c r="H12" s="74"/>
      <c r="I12" s="74"/>
      <c r="K12" s="85">
        <v>2001</v>
      </c>
      <c r="L12" s="85">
        <v>6586.4</v>
      </c>
      <c r="M12" s="74"/>
      <c r="N12" s="74"/>
      <c r="O12" s="86"/>
    </row>
    <row r="13" spans="2:15">
      <c r="E13" s="93"/>
      <c r="F13" s="93"/>
      <c r="G13" s="93"/>
      <c r="H13" s="74"/>
      <c r="I13" s="74"/>
      <c r="K13" s="85">
        <v>2002</v>
      </c>
      <c r="L13" s="85">
        <v>6648</v>
      </c>
      <c r="M13" s="74"/>
      <c r="N13" s="74"/>
      <c r="O13" s="86"/>
    </row>
    <row r="14" spans="2:15">
      <c r="E14" s="93"/>
      <c r="F14" s="94"/>
      <c r="G14" s="94"/>
      <c r="H14" s="74"/>
      <c r="I14" s="74"/>
      <c r="K14" s="85">
        <v>2003</v>
      </c>
      <c r="L14" s="85">
        <v>6680.2</v>
      </c>
      <c r="M14" s="74"/>
      <c r="N14" s="74"/>
      <c r="O14" s="86"/>
    </row>
    <row r="15" spans="2:15">
      <c r="E15" s="93"/>
      <c r="F15" s="94"/>
      <c r="G15" s="94"/>
      <c r="H15" s="74"/>
      <c r="I15" s="74"/>
      <c r="K15" s="85">
        <v>2004</v>
      </c>
      <c r="L15" s="85">
        <v>6797.2</v>
      </c>
      <c r="M15" s="74"/>
      <c r="N15" s="74"/>
      <c r="O15" s="86"/>
    </row>
    <row r="16" spans="2:15">
      <c r="E16" s="93"/>
      <c r="F16" s="94"/>
      <c r="G16" s="94"/>
      <c r="H16" s="74"/>
      <c r="I16" s="74"/>
      <c r="K16" s="85">
        <v>2005</v>
      </c>
      <c r="L16" s="85">
        <v>8081.6</v>
      </c>
      <c r="M16" s="74"/>
      <c r="N16" s="74"/>
      <c r="O16" s="86"/>
    </row>
    <row r="17" spans="5:15">
      <c r="E17" s="93"/>
      <c r="F17" s="94"/>
      <c r="G17" s="94"/>
      <c r="H17" s="74"/>
      <c r="I17" s="74"/>
      <c r="K17" s="85">
        <v>2006</v>
      </c>
      <c r="L17" s="85">
        <v>8173.2</v>
      </c>
      <c r="M17" s="74"/>
      <c r="N17" s="74"/>
      <c r="O17" s="86"/>
    </row>
    <row r="18" spans="5:15">
      <c r="E18" s="93"/>
      <c r="F18" s="95"/>
      <c r="G18" s="95"/>
      <c r="H18" s="74"/>
      <c r="I18" s="74"/>
      <c r="K18" s="85">
        <v>2007</v>
      </c>
      <c r="L18" s="85">
        <v>8825.358888888888</v>
      </c>
      <c r="M18" s="74"/>
      <c r="N18" s="74"/>
      <c r="O18" s="86"/>
    </row>
    <row r="19" spans="5:15">
      <c r="E19" s="74"/>
      <c r="F19" s="74"/>
      <c r="G19" s="74"/>
      <c r="H19" s="74"/>
      <c r="I19" s="74"/>
      <c r="K19" s="85">
        <v>2008</v>
      </c>
      <c r="L19" s="85">
        <v>9423.7072222222214</v>
      </c>
      <c r="M19" s="74"/>
      <c r="N19" s="74"/>
      <c r="O19" s="86"/>
    </row>
    <row r="20" spans="5:15">
      <c r="E20" s="74"/>
      <c r="F20" s="74"/>
      <c r="G20" s="74"/>
      <c r="H20" s="74"/>
      <c r="I20" s="74"/>
      <c r="K20" s="85">
        <v>2009</v>
      </c>
      <c r="L20" s="85">
        <v>10159.752777777778</v>
      </c>
      <c r="M20" s="74"/>
      <c r="N20" s="74"/>
      <c r="O20" s="86"/>
    </row>
    <row r="21" spans="5:15">
      <c r="E21" s="93"/>
      <c r="F21" s="93"/>
      <c r="G21" s="93"/>
      <c r="H21" s="74"/>
      <c r="I21" s="74"/>
      <c r="K21" s="85">
        <v>2010</v>
      </c>
      <c r="L21" s="85">
        <v>10659.236111111111</v>
      </c>
      <c r="M21" s="74"/>
      <c r="N21" s="74"/>
      <c r="O21" s="86"/>
    </row>
    <row r="22" spans="5:15">
      <c r="E22" s="93"/>
      <c r="F22" s="94"/>
      <c r="G22" s="94"/>
      <c r="H22" s="74"/>
      <c r="I22" s="74"/>
      <c r="K22" s="85">
        <v>2011</v>
      </c>
      <c r="L22" s="85">
        <v>11375.670555555556</v>
      </c>
      <c r="M22" s="74"/>
      <c r="N22" s="74"/>
      <c r="O22" s="86"/>
    </row>
    <row r="23" spans="5:15">
      <c r="E23" s="93"/>
      <c r="F23" s="94"/>
      <c r="G23" s="94"/>
      <c r="H23" s="74"/>
      <c r="I23" s="74"/>
      <c r="K23" s="85">
        <v>2012</v>
      </c>
      <c r="L23" s="85">
        <v>12092.105000000001</v>
      </c>
      <c r="M23" s="74">
        <v>12092.105000000001</v>
      </c>
      <c r="N23" s="74">
        <v>12092.105000000001</v>
      </c>
      <c r="O23" s="86">
        <v>18501</v>
      </c>
    </row>
    <row r="24" spans="5:15">
      <c r="E24" s="93"/>
      <c r="F24" s="94"/>
      <c r="G24" s="94"/>
      <c r="H24" s="74"/>
      <c r="I24" s="74"/>
      <c r="K24" s="85">
        <v>2013</v>
      </c>
      <c r="L24" s="85"/>
      <c r="M24" s="74">
        <v>12192.105000000001</v>
      </c>
      <c r="N24" s="74">
        <v>12192.105000000001</v>
      </c>
      <c r="O24" s="86">
        <v>18501</v>
      </c>
    </row>
    <row r="25" spans="5:15">
      <c r="E25" s="93"/>
      <c r="F25" s="94"/>
      <c r="G25" s="94"/>
      <c r="H25" s="74"/>
      <c r="I25" s="74"/>
      <c r="K25" s="85">
        <v>2014</v>
      </c>
      <c r="L25" s="85"/>
      <c r="M25" s="74">
        <v>12342.105000000001</v>
      </c>
      <c r="N25" s="74">
        <v>12392.105000000001</v>
      </c>
      <c r="O25" s="86">
        <v>18501</v>
      </c>
    </row>
    <row r="26" spans="5:15">
      <c r="E26" s="93"/>
      <c r="F26" s="95"/>
      <c r="G26" s="95"/>
      <c r="H26" s="74"/>
      <c r="I26" s="74"/>
      <c r="K26" s="85">
        <v>2015</v>
      </c>
      <c r="L26" s="85"/>
      <c r="M26" s="74">
        <v>12542.105000000001</v>
      </c>
      <c r="N26" s="74">
        <v>12692.105000000001</v>
      </c>
      <c r="O26" s="86">
        <v>18501</v>
      </c>
    </row>
    <row r="27" spans="5:15">
      <c r="E27" s="74"/>
      <c r="F27" s="74"/>
      <c r="G27" s="74"/>
      <c r="H27" s="74"/>
      <c r="I27" s="74"/>
      <c r="K27" s="85">
        <v>2016</v>
      </c>
      <c r="L27" s="85"/>
      <c r="M27" s="74">
        <v>12742.105000000001</v>
      </c>
      <c r="N27" s="74">
        <v>12992.105000000001</v>
      </c>
      <c r="O27" s="86">
        <v>18501</v>
      </c>
    </row>
    <row r="28" spans="5:15">
      <c r="K28" s="85">
        <v>2017</v>
      </c>
      <c r="L28" s="85"/>
      <c r="M28" s="74">
        <v>12942.105000000001</v>
      </c>
      <c r="N28" s="74">
        <v>13292.105000000001</v>
      </c>
      <c r="O28" s="86">
        <v>18501</v>
      </c>
    </row>
    <row r="29" spans="5:15">
      <c r="K29" s="85">
        <v>2018</v>
      </c>
      <c r="L29" s="85"/>
      <c r="M29" s="74">
        <v>13142.105000000001</v>
      </c>
      <c r="N29" s="74">
        <v>13592.105000000001</v>
      </c>
      <c r="O29" s="86">
        <v>18501</v>
      </c>
    </row>
    <row r="30" spans="5:15">
      <c r="K30" s="85">
        <v>2019</v>
      </c>
      <c r="L30" s="85"/>
      <c r="M30" s="74">
        <v>13200.8</v>
      </c>
      <c r="N30" s="74">
        <v>13892.105000000001</v>
      </c>
      <c r="O30" s="86">
        <v>18501</v>
      </c>
    </row>
    <row r="31" spans="5:15">
      <c r="J31" s="74"/>
      <c r="K31" s="85">
        <v>2020</v>
      </c>
      <c r="L31" s="85"/>
      <c r="M31" s="74">
        <v>13200.8</v>
      </c>
      <c r="N31" s="74">
        <v>14192.105000000001</v>
      </c>
      <c r="O31" s="86">
        <v>18501</v>
      </c>
    </row>
    <row r="32" spans="5:15">
      <c r="J32" s="74"/>
      <c r="K32" s="85">
        <v>2021</v>
      </c>
      <c r="L32" s="85"/>
      <c r="M32" s="74">
        <v>13200.8</v>
      </c>
      <c r="N32" s="74">
        <v>14492.105000000001</v>
      </c>
      <c r="O32" s="86">
        <v>18501</v>
      </c>
    </row>
    <row r="33" spans="10:15">
      <c r="J33" s="74"/>
      <c r="K33" s="85">
        <v>2022</v>
      </c>
      <c r="L33" s="85"/>
      <c r="M33" s="74">
        <v>13200.8</v>
      </c>
      <c r="N33" s="74">
        <v>14792.105000000001</v>
      </c>
      <c r="O33" s="86">
        <v>18501</v>
      </c>
    </row>
    <row r="34" spans="10:15">
      <c r="J34" s="74"/>
      <c r="K34" s="85">
        <v>2023</v>
      </c>
      <c r="L34" s="85"/>
      <c r="M34" s="74">
        <v>13200.8</v>
      </c>
      <c r="N34" s="74">
        <v>15092.105000000001</v>
      </c>
      <c r="O34" s="86">
        <v>18501</v>
      </c>
    </row>
    <row r="35" spans="10:15">
      <c r="J35" s="74"/>
      <c r="K35" s="85">
        <v>2024</v>
      </c>
      <c r="L35" s="85"/>
      <c r="M35" s="74">
        <v>13200.8</v>
      </c>
      <c r="N35" s="74">
        <v>15392.105000000001</v>
      </c>
      <c r="O35" s="86">
        <v>18501</v>
      </c>
    </row>
    <row r="36" spans="10:15">
      <c r="J36" s="74"/>
      <c r="K36" s="85">
        <v>2025</v>
      </c>
      <c r="L36" s="85"/>
      <c r="M36" s="74">
        <v>13200.8</v>
      </c>
      <c r="N36" s="74">
        <v>15692.105000000001</v>
      </c>
      <c r="O36" s="86">
        <v>18501</v>
      </c>
    </row>
    <row r="37" spans="10:15">
      <c r="J37" s="74"/>
      <c r="K37" s="85">
        <v>2026</v>
      </c>
      <c r="L37" s="85"/>
      <c r="M37" s="74">
        <v>13200.8</v>
      </c>
      <c r="N37" s="74">
        <v>15992.105000000001</v>
      </c>
      <c r="O37" s="86">
        <v>18501</v>
      </c>
    </row>
    <row r="38" spans="10:15">
      <c r="J38" s="74"/>
      <c r="K38" s="85">
        <v>2027</v>
      </c>
      <c r="L38" s="85"/>
      <c r="M38" s="74">
        <v>13200.8</v>
      </c>
      <c r="N38" s="74">
        <v>16292.105000000001</v>
      </c>
      <c r="O38" s="86">
        <v>18501</v>
      </c>
    </row>
    <row r="39" spans="10:15">
      <c r="J39" s="74"/>
      <c r="K39" s="85">
        <v>2028</v>
      </c>
      <c r="L39" s="85"/>
      <c r="M39" s="74">
        <v>13200.8</v>
      </c>
      <c r="N39" s="74">
        <v>16492.105000000003</v>
      </c>
      <c r="O39" s="86">
        <v>18501</v>
      </c>
    </row>
    <row r="40" spans="10:15">
      <c r="J40" s="74"/>
      <c r="K40" s="85">
        <v>2029</v>
      </c>
      <c r="L40" s="85"/>
      <c r="M40" s="74">
        <v>13200.8</v>
      </c>
      <c r="N40" s="74">
        <v>16642.105000000003</v>
      </c>
      <c r="O40" s="86">
        <v>18501</v>
      </c>
    </row>
    <row r="41" spans="10:15">
      <c r="J41" s="74"/>
      <c r="K41" s="85">
        <v>2030</v>
      </c>
      <c r="L41" s="85"/>
      <c r="M41" s="74">
        <v>13200.8</v>
      </c>
      <c r="N41" s="74">
        <v>16650.900000000001</v>
      </c>
      <c r="O41" s="86">
        <v>18501</v>
      </c>
    </row>
    <row r="42" spans="10:15">
      <c r="J42" s="74"/>
      <c r="K42" s="85">
        <v>2031</v>
      </c>
      <c r="L42" s="85"/>
      <c r="M42" s="74">
        <v>13200.8</v>
      </c>
      <c r="N42" s="74">
        <v>16650.900000000001</v>
      </c>
      <c r="O42" s="86">
        <v>18501</v>
      </c>
    </row>
    <row r="43" spans="10:15">
      <c r="J43" s="74"/>
      <c r="K43" s="85">
        <v>2032</v>
      </c>
      <c r="L43" s="85"/>
      <c r="M43" s="74">
        <v>13200.8</v>
      </c>
      <c r="N43" s="74">
        <v>16650.900000000001</v>
      </c>
      <c r="O43" s="86">
        <v>18501</v>
      </c>
    </row>
    <row r="44" spans="10:15">
      <c r="J44" s="74"/>
      <c r="K44" s="85">
        <v>2033</v>
      </c>
      <c r="L44" s="85"/>
      <c r="M44" s="74">
        <v>13200.8</v>
      </c>
      <c r="N44" s="74">
        <v>16650.900000000001</v>
      </c>
      <c r="O44" s="86">
        <v>18501</v>
      </c>
    </row>
    <row r="45" spans="10:15">
      <c r="J45" s="74"/>
      <c r="K45" s="85">
        <v>2034</v>
      </c>
      <c r="L45" s="85"/>
      <c r="M45" s="74">
        <v>13200.8</v>
      </c>
      <c r="N45" s="74">
        <v>16650.900000000001</v>
      </c>
      <c r="O45" s="86">
        <v>18501</v>
      </c>
    </row>
    <row r="46" spans="10:15" ht="13.5" thickBot="1">
      <c r="J46" s="74"/>
      <c r="K46" s="90">
        <v>2035</v>
      </c>
      <c r="L46" s="90"/>
      <c r="M46" s="91">
        <v>13200.8</v>
      </c>
      <c r="N46" s="91">
        <v>16650.900000000001</v>
      </c>
      <c r="O46" s="92">
        <v>18501</v>
      </c>
    </row>
    <row r="47" spans="10:15">
      <c r="J47" s="74"/>
      <c r="K47" s="74"/>
      <c r="L47" s="74"/>
      <c r="M47" s="74"/>
      <c r="N47" s="74"/>
      <c r="O47" s="74"/>
    </row>
    <row r="48" spans="10:15">
      <c r="J48" s="74"/>
      <c r="K48" s="74"/>
      <c r="L48" s="74"/>
      <c r="M48" s="74"/>
      <c r="N48" s="74"/>
      <c r="O48" s="74"/>
    </row>
    <row r="49" spans="10:16">
      <c r="J49" s="74"/>
      <c r="K49" s="74"/>
      <c r="L49" s="74"/>
      <c r="M49" s="74"/>
      <c r="N49" s="74"/>
      <c r="O49" s="74"/>
    </row>
    <row r="50" spans="10:16">
      <c r="J50" s="74"/>
      <c r="K50" s="74"/>
      <c r="L50" s="74"/>
      <c r="M50" s="74"/>
      <c r="N50" s="74"/>
      <c r="O50" s="74"/>
    </row>
    <row r="51" spans="10:16">
      <c r="J51" s="74"/>
      <c r="K51" s="74"/>
      <c r="L51" s="74"/>
      <c r="M51" s="74"/>
      <c r="N51" s="74"/>
      <c r="O51" s="74"/>
    </row>
    <row r="52" spans="10:16">
      <c r="J52" s="74"/>
      <c r="K52" s="74"/>
      <c r="L52" s="74"/>
      <c r="M52" s="74"/>
      <c r="N52" s="74"/>
      <c r="O52" s="74"/>
    </row>
    <row r="53" spans="10:16">
      <c r="J53" s="74"/>
      <c r="K53" s="74"/>
      <c r="L53" s="74"/>
      <c r="M53" s="74"/>
      <c r="N53" s="74"/>
      <c r="O53" s="74"/>
    </row>
    <row r="54" spans="10:16">
      <c r="J54" s="74"/>
      <c r="K54" s="74"/>
      <c r="L54" s="88"/>
      <c r="M54" s="88"/>
      <c r="N54" s="88"/>
      <c r="O54" s="74"/>
      <c r="P54" s="88"/>
    </row>
    <row r="55" spans="10:16">
      <c r="J55" s="74"/>
      <c r="K55" s="74"/>
      <c r="L55" s="88"/>
      <c r="M55" s="88"/>
      <c r="N55" s="88"/>
      <c r="O55" s="74"/>
      <c r="P55" s="88"/>
    </row>
    <row r="56" spans="10:16">
      <c r="J56" s="74"/>
      <c r="K56" s="74"/>
      <c r="L56" s="88"/>
      <c r="M56" s="88"/>
      <c r="N56" s="88"/>
      <c r="O56" s="74"/>
      <c r="P56" s="88"/>
    </row>
    <row r="57" spans="10:16">
      <c r="J57" s="74"/>
      <c r="K57" s="74"/>
      <c r="L57" s="88"/>
      <c r="M57" s="88"/>
      <c r="N57" s="88"/>
      <c r="O57" s="74"/>
      <c r="P57" s="88"/>
    </row>
    <row r="58" spans="10:16">
      <c r="J58" s="74"/>
      <c r="K58" s="74"/>
      <c r="L58" s="88"/>
      <c r="M58" s="88"/>
      <c r="N58" s="88"/>
      <c r="O58" s="74"/>
      <c r="P58" s="88"/>
    </row>
    <row r="59" spans="10:16">
      <c r="J59" s="74"/>
      <c r="K59" s="74"/>
      <c r="L59" s="88"/>
      <c r="M59" s="88"/>
      <c r="N59" s="88"/>
      <c r="O59" s="74"/>
      <c r="P59" s="88"/>
    </row>
    <row r="60" spans="10:16">
      <c r="J60" s="74"/>
      <c r="K60" s="74"/>
      <c r="L60" s="88"/>
      <c r="M60" s="88"/>
      <c r="N60" s="88"/>
      <c r="O60" s="74"/>
      <c r="P60" s="88"/>
    </row>
    <row r="61" spans="10:16">
      <c r="J61" s="74"/>
      <c r="K61" s="74"/>
      <c r="L61" s="88"/>
      <c r="M61" s="88"/>
      <c r="N61" s="88"/>
      <c r="O61" s="74"/>
      <c r="P61" s="88"/>
    </row>
    <row r="62" spans="10:16">
      <c r="J62" s="74"/>
      <c r="K62" s="74"/>
      <c r="L62" s="88"/>
      <c r="M62" s="88"/>
      <c r="N62" s="88"/>
      <c r="O62" s="74"/>
      <c r="P62" s="88"/>
    </row>
    <row r="63" spans="10:16">
      <c r="J63" s="74"/>
      <c r="K63" s="74"/>
      <c r="L63" s="88"/>
      <c r="M63" s="88"/>
      <c r="N63" s="88"/>
      <c r="O63" s="74"/>
      <c r="P63" s="88"/>
    </row>
    <row r="64" spans="10:16">
      <c r="J64" s="74"/>
      <c r="K64" s="74"/>
      <c r="L64" s="88"/>
      <c r="M64" s="88"/>
      <c r="N64" s="88"/>
      <c r="O64" s="74"/>
      <c r="P64" s="88"/>
    </row>
    <row r="65" spans="10:16">
      <c r="J65" s="74"/>
      <c r="K65" s="74"/>
      <c r="L65" s="88"/>
      <c r="M65" s="88"/>
      <c r="N65" s="88"/>
      <c r="O65" s="74"/>
      <c r="P65" s="88"/>
    </row>
    <row r="66" spans="10:16">
      <c r="J66" s="74"/>
      <c r="K66" s="74"/>
      <c r="L66" s="88"/>
      <c r="M66" s="88"/>
      <c r="N66" s="88"/>
      <c r="O66" s="74"/>
      <c r="P66" s="88"/>
    </row>
    <row r="67" spans="10:16">
      <c r="J67" s="74"/>
      <c r="K67" s="74"/>
      <c r="L67" s="88"/>
      <c r="M67" s="88"/>
      <c r="N67" s="88"/>
      <c r="O67" s="74"/>
      <c r="P67" s="88"/>
    </row>
    <row r="68" spans="10:16">
      <c r="J68" s="74"/>
      <c r="K68" s="74"/>
      <c r="L68" s="88"/>
      <c r="M68" s="88"/>
      <c r="N68" s="88"/>
      <c r="O68" s="74"/>
      <c r="P68" s="88"/>
    </row>
    <row r="69" spans="10:16">
      <c r="J69" s="74"/>
      <c r="K69" s="74"/>
      <c r="L69" s="88"/>
      <c r="M69" s="88"/>
      <c r="N69" s="88"/>
      <c r="O69" s="74"/>
      <c r="P69" s="88"/>
    </row>
    <row r="70" spans="10:16">
      <c r="J70" s="74"/>
      <c r="K70" s="74"/>
      <c r="L70" s="88"/>
      <c r="M70" s="88"/>
      <c r="N70" s="88"/>
      <c r="O70" s="74"/>
      <c r="P70" s="88"/>
    </row>
    <row r="71" spans="10:16">
      <c r="J71" s="74"/>
      <c r="K71" s="74"/>
      <c r="L71" s="88"/>
      <c r="M71" s="88"/>
      <c r="N71" s="88"/>
      <c r="O71" s="74"/>
      <c r="P71" s="88"/>
    </row>
    <row r="72" spans="10:16">
      <c r="J72" s="74"/>
      <c r="K72" s="74"/>
      <c r="L72" s="88"/>
      <c r="M72" s="88"/>
      <c r="N72" s="88"/>
      <c r="O72" s="74"/>
      <c r="P72" s="88"/>
    </row>
    <row r="73" spans="10:16">
      <c r="J73" s="74"/>
      <c r="K73" s="74"/>
      <c r="L73" s="88"/>
      <c r="M73" s="88"/>
      <c r="N73" s="88"/>
      <c r="O73" s="74"/>
      <c r="P73" s="88"/>
    </row>
    <row r="74" spans="10:16">
      <c r="J74" s="74"/>
      <c r="K74" s="74"/>
      <c r="L74" s="88"/>
      <c r="M74" s="88"/>
      <c r="N74" s="88"/>
      <c r="O74" s="74"/>
      <c r="P74" s="88"/>
    </row>
    <row r="75" spans="10:16">
      <c r="J75" s="74"/>
      <c r="K75" s="74"/>
      <c r="L75" s="88"/>
      <c r="M75" s="88"/>
      <c r="N75" s="88"/>
      <c r="O75" s="74"/>
      <c r="P75" s="88"/>
    </row>
    <row r="76" spans="10:16">
      <c r="J76" s="74"/>
      <c r="K76" s="74"/>
      <c r="L76" s="88"/>
      <c r="M76" s="88"/>
      <c r="N76" s="88"/>
      <c r="O76" s="74"/>
      <c r="P76" s="88"/>
    </row>
    <row r="77" spans="10:16" ht="13.5" thickBot="1">
      <c r="J77" s="74"/>
      <c r="K77" s="74"/>
      <c r="L77" s="88"/>
      <c r="M77" s="88"/>
      <c r="N77" s="88"/>
      <c r="O77" s="74"/>
      <c r="P77" s="96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B1:O48"/>
  <sheetViews>
    <sheetView workbookViewId="0"/>
  </sheetViews>
  <sheetFormatPr defaultRowHeight="12.75"/>
  <cols>
    <col min="1" max="1" width="3.5703125" style="10" customWidth="1"/>
    <col min="2" max="4" width="9.140625" style="10"/>
    <col min="5" max="5" width="10.140625" style="10" bestFit="1" customWidth="1"/>
    <col min="6" max="9" width="9.140625" style="10"/>
    <col min="10" max="10" width="16.140625" style="10" customWidth="1"/>
    <col min="11" max="11" width="9.140625" style="10"/>
    <col min="12" max="12" width="11.42578125" style="10" customWidth="1"/>
    <col min="13" max="13" width="15.7109375" style="10" customWidth="1"/>
    <col min="14" max="14" width="11.5703125" style="10" customWidth="1"/>
    <col min="15" max="16384" width="9.140625" style="10"/>
  </cols>
  <sheetData>
    <row r="1" spans="2:15">
      <c r="K1" s="10" t="s">
        <v>26</v>
      </c>
    </row>
    <row r="2" spans="2:15" ht="13.5" thickBot="1">
      <c r="B2" s="132" t="s">
        <v>34</v>
      </c>
      <c r="K2" s="132" t="s">
        <v>35</v>
      </c>
    </row>
    <row r="3" spans="2:15">
      <c r="K3" s="80"/>
      <c r="L3" s="81" t="s">
        <v>39</v>
      </c>
      <c r="M3" s="82"/>
      <c r="N3" s="82"/>
      <c r="O3" s="83"/>
    </row>
    <row r="4" spans="2:15">
      <c r="K4" s="84"/>
      <c r="L4" s="85" t="s">
        <v>54</v>
      </c>
      <c r="M4" s="74" t="s">
        <v>9</v>
      </c>
      <c r="N4" s="74" t="s">
        <v>8</v>
      </c>
      <c r="O4" s="86" t="s">
        <v>30</v>
      </c>
    </row>
    <row r="5" spans="2:15">
      <c r="K5" s="84">
        <v>1994</v>
      </c>
      <c r="L5" s="85"/>
      <c r="M5" s="74"/>
      <c r="N5" s="74"/>
      <c r="O5" s="86"/>
    </row>
    <row r="6" spans="2:15">
      <c r="K6" s="84">
        <v>1995</v>
      </c>
      <c r="L6" s="85"/>
      <c r="M6" s="74"/>
      <c r="N6" s="74"/>
      <c r="O6" s="86"/>
    </row>
    <row r="7" spans="2:15">
      <c r="K7" s="84">
        <v>1996</v>
      </c>
      <c r="L7" s="85"/>
      <c r="M7" s="74"/>
      <c r="N7" s="74"/>
      <c r="O7" s="86"/>
    </row>
    <row r="8" spans="2:15">
      <c r="K8" s="84">
        <v>1997</v>
      </c>
      <c r="L8" s="85"/>
      <c r="M8" s="74"/>
      <c r="N8" s="74"/>
      <c r="O8" s="86"/>
    </row>
    <row r="9" spans="2:15">
      <c r="K9" s="84">
        <v>1998</v>
      </c>
      <c r="L9" s="85"/>
      <c r="M9" s="74"/>
      <c r="N9" s="74"/>
      <c r="O9" s="86"/>
    </row>
    <row r="10" spans="2:15">
      <c r="K10" s="84">
        <v>1999</v>
      </c>
      <c r="L10" s="85"/>
      <c r="M10" s="74"/>
      <c r="N10" s="74"/>
      <c r="O10" s="86"/>
    </row>
    <row r="11" spans="2:15">
      <c r="K11" s="84">
        <v>2000</v>
      </c>
      <c r="L11" s="85"/>
      <c r="M11" s="74"/>
      <c r="N11" s="74"/>
      <c r="O11" s="86"/>
    </row>
    <row r="12" spans="2:15">
      <c r="K12" s="84">
        <v>2001</v>
      </c>
      <c r="L12" s="85"/>
      <c r="M12" s="74"/>
      <c r="N12" s="74"/>
      <c r="O12" s="86"/>
    </row>
    <row r="13" spans="2:15">
      <c r="K13" s="84">
        <v>2002</v>
      </c>
      <c r="L13" s="85"/>
      <c r="M13" s="74"/>
      <c r="N13" s="74"/>
      <c r="O13" s="86"/>
    </row>
    <row r="14" spans="2:15">
      <c r="K14" s="84">
        <v>2003</v>
      </c>
      <c r="L14" s="85"/>
      <c r="M14" s="74"/>
      <c r="N14" s="74"/>
      <c r="O14" s="86"/>
    </row>
    <row r="15" spans="2:15">
      <c r="K15" s="84">
        <v>2004</v>
      </c>
      <c r="L15" s="85"/>
      <c r="M15" s="74"/>
      <c r="N15" s="74"/>
      <c r="O15" s="86"/>
    </row>
    <row r="16" spans="2:15">
      <c r="K16" s="84">
        <v>2005</v>
      </c>
      <c r="L16" s="85"/>
      <c r="M16" s="74"/>
      <c r="N16" s="74"/>
      <c r="O16" s="86"/>
    </row>
    <row r="17" spans="7:15">
      <c r="K17" s="84">
        <v>2006</v>
      </c>
      <c r="L17" s="85">
        <v>13773</v>
      </c>
      <c r="M17" s="74"/>
      <c r="N17" s="74"/>
      <c r="O17" s="86"/>
    </row>
    <row r="18" spans="7:15">
      <c r="K18" s="84">
        <v>2007</v>
      </c>
      <c r="L18" s="85">
        <v>27546</v>
      </c>
      <c r="M18" s="74"/>
      <c r="N18" s="74"/>
      <c r="O18" s="86"/>
    </row>
    <row r="19" spans="7:15">
      <c r="K19" s="84">
        <v>2008</v>
      </c>
      <c r="L19" s="85">
        <v>39553.5</v>
      </c>
      <c r="M19" s="74"/>
      <c r="N19" s="74"/>
      <c r="O19" s="86"/>
    </row>
    <row r="20" spans="7:15">
      <c r="K20" s="84">
        <v>2009</v>
      </c>
      <c r="L20" s="85">
        <v>52499.5</v>
      </c>
      <c r="M20" s="74"/>
      <c r="N20" s="74"/>
      <c r="O20" s="86"/>
    </row>
    <row r="21" spans="7:15">
      <c r="K21" s="84">
        <v>2010</v>
      </c>
      <c r="L21" s="85">
        <v>73071.5</v>
      </c>
      <c r="M21" s="74"/>
      <c r="N21" s="74"/>
      <c r="O21" s="86"/>
    </row>
    <row r="22" spans="7:15">
      <c r="K22" s="84">
        <v>2011</v>
      </c>
      <c r="L22" s="85">
        <v>91962.5</v>
      </c>
      <c r="M22" s="74"/>
      <c r="N22" s="74"/>
      <c r="O22" s="86"/>
    </row>
    <row r="23" spans="7:15">
      <c r="K23" s="84">
        <v>2012</v>
      </c>
      <c r="L23" s="85">
        <v>131973.83333333334</v>
      </c>
      <c r="M23" s="88">
        <v>131973.83333333334</v>
      </c>
      <c r="N23" s="88">
        <v>131973.83333333334</v>
      </c>
      <c r="O23" s="97">
        <v>7950000</v>
      </c>
    </row>
    <row r="24" spans="7:15">
      <c r="K24" s="84">
        <v>2013</v>
      </c>
      <c r="L24" s="85"/>
      <c r="M24" s="88">
        <v>150827.23809523811</v>
      </c>
      <c r="N24" s="88">
        <v>156973.83333333334</v>
      </c>
      <c r="O24" s="97">
        <v>7950000</v>
      </c>
    </row>
    <row r="25" spans="7:15">
      <c r="G25" s="88"/>
      <c r="H25" s="74"/>
      <c r="K25" s="84">
        <v>2014</v>
      </c>
      <c r="L25" s="85"/>
      <c r="M25" s="88">
        <v>169680.64285714287</v>
      </c>
      <c r="N25" s="88">
        <v>206973.83333333334</v>
      </c>
      <c r="O25" s="97">
        <v>7950000</v>
      </c>
    </row>
    <row r="26" spans="7:15">
      <c r="G26" s="88"/>
      <c r="H26" s="74"/>
      <c r="K26" s="84">
        <v>2015</v>
      </c>
      <c r="L26" s="85"/>
      <c r="M26" s="88">
        <v>188534.04761904763</v>
      </c>
      <c r="N26" s="88">
        <v>256973.83333333334</v>
      </c>
      <c r="O26" s="97">
        <v>7950000</v>
      </c>
    </row>
    <row r="27" spans="7:15">
      <c r="G27" s="88"/>
      <c r="H27" s="74"/>
      <c r="K27" s="84">
        <v>2016</v>
      </c>
      <c r="L27" s="85"/>
      <c r="M27" s="88">
        <v>207387.4523809524</v>
      </c>
      <c r="N27" s="88">
        <v>326973.83333333337</v>
      </c>
      <c r="O27" s="97">
        <v>7950000</v>
      </c>
    </row>
    <row r="28" spans="7:15">
      <c r="G28" s="88"/>
      <c r="H28" s="74"/>
      <c r="K28" s="84">
        <v>2017</v>
      </c>
      <c r="L28" s="85"/>
      <c r="M28" s="88">
        <v>226240.85714285716</v>
      </c>
      <c r="N28" s="88">
        <v>456973.83333333337</v>
      </c>
      <c r="O28" s="97">
        <v>7950000</v>
      </c>
    </row>
    <row r="29" spans="7:15">
      <c r="G29" s="88"/>
      <c r="H29" s="74"/>
      <c r="K29" s="84">
        <v>2018</v>
      </c>
      <c r="L29" s="85"/>
      <c r="M29" s="88">
        <v>245094.26190476192</v>
      </c>
      <c r="N29" s="88">
        <v>626973.83333333337</v>
      </c>
      <c r="O29" s="97">
        <v>7950000</v>
      </c>
    </row>
    <row r="30" spans="7:15">
      <c r="G30" s="88"/>
      <c r="H30" s="74"/>
      <c r="K30" s="84">
        <v>2019</v>
      </c>
      <c r="L30" s="85"/>
      <c r="M30" s="88">
        <v>263947.66666666669</v>
      </c>
      <c r="N30" s="88">
        <v>811973.83333333337</v>
      </c>
      <c r="O30" s="97">
        <v>7950000</v>
      </c>
    </row>
    <row r="31" spans="7:15">
      <c r="G31" s="88"/>
      <c r="H31" s="74"/>
      <c r="K31" s="84">
        <v>2020</v>
      </c>
      <c r="L31" s="85"/>
      <c r="M31" s="88">
        <v>282801.07142857148</v>
      </c>
      <c r="N31" s="88">
        <v>1006973.8333333334</v>
      </c>
      <c r="O31" s="97">
        <v>7950000</v>
      </c>
    </row>
    <row r="32" spans="7:15">
      <c r="G32" s="88"/>
      <c r="H32" s="74"/>
      <c r="K32" s="84">
        <v>2021</v>
      </c>
      <c r="L32" s="85"/>
      <c r="M32" s="88">
        <v>301654.47619047621</v>
      </c>
      <c r="N32" s="88">
        <v>1192223.8333333335</v>
      </c>
      <c r="O32" s="97">
        <v>7950000</v>
      </c>
    </row>
    <row r="33" spans="7:15">
      <c r="G33" s="88"/>
      <c r="H33" s="74"/>
      <c r="K33" s="84">
        <v>2022</v>
      </c>
      <c r="L33" s="85"/>
      <c r="M33" s="88">
        <v>320507.88095238095</v>
      </c>
      <c r="N33" s="88">
        <v>1368211.3333333335</v>
      </c>
      <c r="O33" s="97">
        <v>7950000</v>
      </c>
    </row>
    <row r="34" spans="7:15">
      <c r="G34" s="88"/>
      <c r="H34" s="74"/>
      <c r="K34" s="84">
        <v>2023</v>
      </c>
      <c r="L34" s="85"/>
      <c r="M34" s="88">
        <v>339361.28571428568</v>
      </c>
      <c r="N34" s="88">
        <v>1535399.4583333335</v>
      </c>
      <c r="O34" s="97">
        <v>7950000</v>
      </c>
    </row>
    <row r="35" spans="7:15">
      <c r="G35" s="88"/>
      <c r="H35" s="74"/>
      <c r="K35" s="84">
        <v>2024</v>
      </c>
      <c r="L35" s="85"/>
      <c r="M35" s="88">
        <v>358214.69047619042</v>
      </c>
      <c r="N35" s="88">
        <v>1694228.1770833335</v>
      </c>
      <c r="O35" s="97">
        <v>7950000</v>
      </c>
    </row>
    <row r="36" spans="7:15">
      <c r="G36" s="88"/>
      <c r="H36" s="74"/>
      <c r="K36" s="84">
        <v>2025</v>
      </c>
      <c r="L36" s="85"/>
      <c r="M36" s="88">
        <v>377068.09523809515</v>
      </c>
      <c r="N36" s="88">
        <v>1845115.4598958334</v>
      </c>
      <c r="O36" s="97">
        <v>7950000</v>
      </c>
    </row>
    <row r="37" spans="7:15">
      <c r="G37" s="88"/>
      <c r="H37" s="74"/>
      <c r="K37" s="84">
        <v>2026</v>
      </c>
      <c r="L37" s="85"/>
      <c r="M37" s="88">
        <v>395921.5</v>
      </c>
      <c r="N37" s="88">
        <v>1988458.3785677084</v>
      </c>
      <c r="O37" s="97">
        <v>7950000</v>
      </c>
    </row>
    <row r="38" spans="7:15">
      <c r="G38" s="88"/>
      <c r="H38" s="74"/>
      <c r="K38" s="84">
        <v>2027</v>
      </c>
      <c r="L38" s="85"/>
      <c r="M38" s="88">
        <v>414774.90476190462</v>
      </c>
      <c r="N38" s="88">
        <v>2124634.1513059898</v>
      </c>
      <c r="O38" s="97">
        <v>7950000</v>
      </c>
    </row>
    <row r="39" spans="7:15">
      <c r="G39" s="88"/>
      <c r="H39" s="74"/>
      <c r="K39" s="84">
        <v>2028</v>
      </c>
      <c r="L39" s="85"/>
      <c r="M39" s="88">
        <v>433628.30952380935</v>
      </c>
      <c r="N39" s="88">
        <v>2254001.135407357</v>
      </c>
      <c r="O39" s="97">
        <v>7950000</v>
      </c>
    </row>
    <row r="40" spans="7:15">
      <c r="G40" s="88"/>
      <c r="H40" s="74"/>
      <c r="K40" s="84">
        <v>2029</v>
      </c>
      <c r="L40" s="85"/>
      <c r="M40" s="88">
        <v>452481.71428571409</v>
      </c>
      <c r="N40" s="88">
        <v>2376899.7703036559</v>
      </c>
      <c r="O40" s="97">
        <v>7950000</v>
      </c>
    </row>
    <row r="41" spans="7:15">
      <c r="G41" s="88"/>
      <c r="H41" s="74"/>
      <c r="K41" s="84">
        <v>2030</v>
      </c>
      <c r="L41" s="85"/>
      <c r="M41" s="88">
        <v>471335.11904761882</v>
      </c>
      <c r="N41" s="88">
        <v>2493653.4734551399</v>
      </c>
      <c r="O41" s="97">
        <v>7950000</v>
      </c>
    </row>
    <row r="42" spans="7:15">
      <c r="G42" s="88"/>
      <c r="H42" s="74"/>
      <c r="K42" s="84">
        <v>2031</v>
      </c>
      <c r="L42" s="85"/>
      <c r="M42" s="88">
        <v>490188.52380952355</v>
      </c>
      <c r="N42" s="88">
        <v>2604569.4914490497</v>
      </c>
      <c r="O42" s="97">
        <v>7950000</v>
      </c>
    </row>
    <row r="43" spans="7:15">
      <c r="G43" s="88"/>
      <c r="H43" s="74"/>
      <c r="K43" s="84">
        <v>2032</v>
      </c>
      <c r="L43" s="85"/>
      <c r="M43" s="88">
        <v>509041.92857142829</v>
      </c>
      <c r="N43" s="88">
        <v>2709939.7085432638</v>
      </c>
      <c r="O43" s="97">
        <v>7950000</v>
      </c>
    </row>
    <row r="44" spans="7:15">
      <c r="G44" s="88"/>
      <c r="H44" s="74"/>
      <c r="K44" s="84">
        <v>2033</v>
      </c>
      <c r="L44" s="85"/>
      <c r="M44" s="88">
        <v>527895.33333333302</v>
      </c>
      <c r="N44" s="88">
        <v>2810041.4147827672</v>
      </c>
      <c r="O44" s="97">
        <v>7950000</v>
      </c>
    </row>
    <row r="45" spans="7:15">
      <c r="G45" s="88"/>
      <c r="H45" s="74"/>
      <c r="K45" s="84">
        <v>2034</v>
      </c>
      <c r="L45" s="85"/>
      <c r="M45" s="88">
        <v>546748.73809523776</v>
      </c>
      <c r="N45" s="88">
        <v>2905138.0357102957</v>
      </c>
      <c r="O45" s="97">
        <v>7950000</v>
      </c>
    </row>
    <row r="46" spans="7:15" ht="13.5" thickBot="1">
      <c r="G46" s="88"/>
      <c r="H46" s="74"/>
      <c r="K46" s="89">
        <v>2035</v>
      </c>
      <c r="L46" s="90"/>
      <c r="M46" s="96">
        <v>565602.14285714249</v>
      </c>
      <c r="N46" s="96">
        <v>2995479.8255914473</v>
      </c>
      <c r="O46" s="101">
        <v>7950000</v>
      </c>
    </row>
    <row r="47" spans="7:15">
      <c r="G47" s="88"/>
      <c r="H47" s="74"/>
    </row>
    <row r="48" spans="7:15">
      <c r="G48" s="88"/>
      <c r="H48" s="74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B2:R27"/>
  <sheetViews>
    <sheetView workbookViewId="0">
      <selection activeCell="I24" sqref="I24"/>
    </sheetView>
  </sheetViews>
  <sheetFormatPr defaultRowHeight="12.75"/>
  <cols>
    <col min="1" max="1" width="2.7109375" style="10" customWidth="1"/>
    <col min="2" max="12" width="9.140625" style="10"/>
    <col min="13" max="18" width="12.7109375" style="10" customWidth="1"/>
    <col min="19" max="16384" width="9.140625" style="10"/>
  </cols>
  <sheetData>
    <row r="2" spans="2:18">
      <c r="B2" s="132" t="s">
        <v>36</v>
      </c>
      <c r="L2" s="132" t="s">
        <v>37</v>
      </c>
    </row>
    <row r="3" spans="2:18" ht="39" thickBot="1">
      <c r="L3" s="225"/>
      <c r="M3" s="228" t="s">
        <v>29</v>
      </c>
      <c r="N3" s="231" t="s">
        <v>38</v>
      </c>
      <c r="O3" s="232" t="s">
        <v>39</v>
      </c>
      <c r="P3" s="228" t="s">
        <v>40</v>
      </c>
      <c r="Q3" s="228" t="s">
        <v>41</v>
      </c>
      <c r="R3" s="228" t="s">
        <v>42</v>
      </c>
    </row>
    <row r="4" spans="2:18">
      <c r="L4" s="226">
        <v>2012</v>
      </c>
      <c r="M4" s="229">
        <v>0</v>
      </c>
      <c r="N4" s="233">
        <v>0</v>
      </c>
      <c r="O4" s="234">
        <v>0</v>
      </c>
      <c r="P4" s="229">
        <v>0</v>
      </c>
      <c r="Q4" s="229">
        <v>0</v>
      </c>
      <c r="R4" s="229">
        <v>0</v>
      </c>
    </row>
    <row r="5" spans="2:18">
      <c r="L5" s="226">
        <v>2013</v>
      </c>
      <c r="M5" s="229">
        <v>0.24124999999999908</v>
      </c>
      <c r="N5" s="233">
        <v>0.38600000000000279</v>
      </c>
      <c r="O5" s="234">
        <v>0.10968351602870818</v>
      </c>
      <c r="P5" s="229">
        <v>0.73693351602871005</v>
      </c>
      <c r="Q5" s="229">
        <v>3.4073396343258082</v>
      </c>
      <c r="R5" s="229">
        <v>4.1442731503545183</v>
      </c>
    </row>
    <row r="6" spans="2:18">
      <c r="L6" s="226">
        <v>2014</v>
      </c>
      <c r="M6" s="229">
        <v>0.48249999999999998</v>
      </c>
      <c r="N6" s="233">
        <v>0.96499999999999997</v>
      </c>
      <c r="O6" s="234">
        <v>0.21936703205741648</v>
      </c>
      <c r="P6" s="229">
        <v>1.6668670320574162</v>
      </c>
      <c r="Q6" s="229">
        <v>6.573731610012544</v>
      </c>
      <c r="R6" s="229">
        <v>8.2405986420699602</v>
      </c>
    </row>
    <row r="7" spans="2:18">
      <c r="L7" s="226">
        <v>2015</v>
      </c>
      <c r="M7" s="229">
        <v>0.72374999999999901</v>
      </c>
      <c r="N7" s="233">
        <v>1.7370000000000019</v>
      </c>
      <c r="O7" s="234">
        <v>0.32905054808612455</v>
      </c>
      <c r="P7" s="229">
        <v>2.7898005480861254</v>
      </c>
      <c r="Q7" s="229">
        <v>9.4088191648853581</v>
      </c>
      <c r="R7" s="229">
        <v>12.198619712971484</v>
      </c>
    </row>
    <row r="8" spans="2:18">
      <c r="L8" s="226">
        <v>2016</v>
      </c>
      <c r="M8" s="229">
        <v>1.0856250000000001</v>
      </c>
      <c r="N8" s="233">
        <v>2.5090000000000003</v>
      </c>
      <c r="O8" s="234">
        <v>0.43873406411483273</v>
      </c>
      <c r="P8" s="229">
        <v>4.0333590641148334</v>
      </c>
      <c r="Q8" s="229">
        <v>14.513130212752912</v>
      </c>
      <c r="R8" s="229">
        <v>18.546489276867746</v>
      </c>
    </row>
    <row r="9" spans="2:18">
      <c r="L9" s="226">
        <v>2017</v>
      </c>
      <c r="M9" s="229">
        <v>1.4475</v>
      </c>
      <c r="N9" s="233">
        <v>3.2810000000000024</v>
      </c>
      <c r="O9" s="234">
        <v>0.54841758014354069</v>
      </c>
      <c r="P9" s="229">
        <v>5.2769175801435431</v>
      </c>
      <c r="Q9" s="229">
        <v>17.233229891609028</v>
      </c>
      <c r="R9" s="229">
        <v>22.510147471752571</v>
      </c>
    </row>
    <row r="10" spans="2:18">
      <c r="L10" s="226">
        <v>2018</v>
      </c>
      <c r="M10" s="229">
        <v>1.809375</v>
      </c>
      <c r="N10" s="233">
        <v>4.0530000000000008</v>
      </c>
      <c r="O10" s="234">
        <v>0.65810109617224888</v>
      </c>
      <c r="P10" s="229">
        <v>6.5204760961722492</v>
      </c>
      <c r="Q10" s="229">
        <v>19.707220459612586</v>
      </c>
      <c r="R10" s="229">
        <v>26.227696555784835</v>
      </c>
    </row>
    <row r="11" spans="2:18">
      <c r="L11" s="226">
        <v>2019</v>
      </c>
      <c r="M11" s="229">
        <v>1.9059859705324076</v>
      </c>
      <c r="N11" s="233">
        <v>4.2795626999999961</v>
      </c>
      <c r="O11" s="234">
        <v>0.76778461220095706</v>
      </c>
      <c r="P11" s="229">
        <v>6.9533332827333609</v>
      </c>
      <c r="Q11" s="229">
        <v>22.18063414325718</v>
      </c>
      <c r="R11" s="229">
        <v>29.133967425990541</v>
      </c>
    </row>
    <row r="12" spans="2:18">
      <c r="L12" s="226">
        <v>2020</v>
      </c>
      <c r="M12" s="229">
        <v>1.9059859705324076</v>
      </c>
      <c r="N12" s="233">
        <v>4.2795626999999961</v>
      </c>
      <c r="O12" s="234">
        <v>0.87746812822966525</v>
      </c>
      <c r="P12" s="229">
        <v>7.0630167987620691</v>
      </c>
      <c r="Q12" s="229">
        <v>24.550744533760508</v>
      </c>
      <c r="R12" s="229">
        <v>31.613761332522579</v>
      </c>
    </row>
    <row r="13" spans="2:18">
      <c r="L13" s="226">
        <v>2021</v>
      </c>
      <c r="M13" s="229">
        <v>1.9059859705324076</v>
      </c>
      <c r="N13" s="233">
        <v>4.2795626999999961</v>
      </c>
      <c r="O13" s="234">
        <v>0.98715164425837343</v>
      </c>
      <c r="P13" s="229">
        <v>7.1727003147907773</v>
      </c>
      <c r="Q13" s="229">
        <v>27.434808924792947</v>
      </c>
      <c r="R13" s="229">
        <v>34.60750923958372</v>
      </c>
    </row>
    <row r="14" spans="2:18">
      <c r="L14" s="226">
        <v>2022</v>
      </c>
      <c r="M14" s="229">
        <v>1.9059859705324076</v>
      </c>
      <c r="N14" s="233">
        <v>4.2795626999999961</v>
      </c>
      <c r="O14" s="234">
        <v>1.0968351602870814</v>
      </c>
      <c r="P14" s="229">
        <v>7.2823838308194855</v>
      </c>
      <c r="Q14" s="229">
        <v>29.704786889124989</v>
      </c>
      <c r="R14" s="229">
        <v>36.987170719944473</v>
      </c>
    </row>
    <row r="15" spans="2:18">
      <c r="L15" s="226">
        <v>2023</v>
      </c>
      <c r="M15" s="229">
        <v>1.9059859705324076</v>
      </c>
      <c r="N15" s="233">
        <v>4.2795626999999961</v>
      </c>
      <c r="O15" s="234">
        <v>1.2065186763157896</v>
      </c>
      <c r="P15" s="229">
        <v>7.3920673468481937</v>
      </c>
      <c r="Q15" s="229">
        <v>31.312591474337353</v>
      </c>
      <c r="R15" s="229">
        <v>38.704658821185546</v>
      </c>
    </row>
    <row r="16" spans="2:18">
      <c r="L16" s="226">
        <v>2024</v>
      </c>
      <c r="M16" s="229">
        <v>1.9059859705324076</v>
      </c>
      <c r="N16" s="233">
        <v>4.2795626999999961</v>
      </c>
      <c r="O16" s="234">
        <v>1.3162021923444971</v>
      </c>
      <c r="P16" s="229">
        <v>7.501750862876901</v>
      </c>
      <c r="Q16" s="229">
        <v>32.869430884438998</v>
      </c>
      <c r="R16" s="229">
        <v>40.371181747315902</v>
      </c>
    </row>
    <row r="17" spans="12:18">
      <c r="L17" s="226">
        <v>2025</v>
      </c>
      <c r="M17" s="229">
        <v>1.9059859705324076</v>
      </c>
      <c r="N17" s="233">
        <v>4.2795626999999961</v>
      </c>
      <c r="O17" s="234">
        <v>1.4258857083732053</v>
      </c>
      <c r="P17" s="229">
        <v>7.6114343789056091</v>
      </c>
      <c r="Q17" s="229">
        <v>34.304162602010649</v>
      </c>
      <c r="R17" s="229">
        <v>41.915596980916256</v>
      </c>
    </row>
    <row r="18" spans="12:18">
      <c r="L18" s="226">
        <v>2026</v>
      </c>
      <c r="M18" s="229">
        <v>1.9059859705324076</v>
      </c>
      <c r="N18" s="233">
        <v>4.2795626999999961</v>
      </c>
      <c r="O18" s="234">
        <v>1.535569224401913</v>
      </c>
      <c r="P18" s="229">
        <v>7.7211178949343164</v>
      </c>
      <c r="Q18" s="229">
        <v>35.446284089279118</v>
      </c>
      <c r="R18" s="229">
        <v>43.167401984213434</v>
      </c>
    </row>
    <row r="19" spans="12:18">
      <c r="L19" s="226">
        <v>2027</v>
      </c>
      <c r="M19" s="229">
        <v>1.9059859705324076</v>
      </c>
      <c r="N19" s="233">
        <v>4.2795626999999961</v>
      </c>
      <c r="O19" s="234">
        <v>1.6452527404306212</v>
      </c>
      <c r="P19" s="229">
        <v>7.8308014109630246</v>
      </c>
      <c r="Q19" s="229">
        <v>36.496049062525685</v>
      </c>
      <c r="R19" s="229">
        <v>44.326850473488712</v>
      </c>
    </row>
    <row r="20" spans="12:18">
      <c r="L20" s="226">
        <v>2028</v>
      </c>
      <c r="M20" s="229">
        <v>1.9059859705324076</v>
      </c>
      <c r="N20" s="233">
        <v>4.2795626999999961</v>
      </c>
      <c r="O20" s="234">
        <v>1.7549362564593294</v>
      </c>
      <c r="P20" s="229">
        <v>7.9404849269917328</v>
      </c>
      <c r="Q20" s="229">
        <v>37.477605656575292</v>
      </c>
      <c r="R20" s="229">
        <v>45.418090583567022</v>
      </c>
    </row>
    <row r="21" spans="12:18">
      <c r="L21" s="226">
        <v>2029</v>
      </c>
      <c r="M21" s="229">
        <v>1.9059859705324076</v>
      </c>
      <c r="N21" s="233">
        <v>4.2795626999999961</v>
      </c>
      <c r="O21" s="234">
        <v>1.8646197724880371</v>
      </c>
      <c r="P21" s="229">
        <v>8.050168443020441</v>
      </c>
      <c r="Q21" s="229">
        <v>38.38416919446081</v>
      </c>
      <c r="R21" s="229">
        <v>46.434337637481249</v>
      </c>
    </row>
    <row r="22" spans="12:18">
      <c r="L22" s="226">
        <v>2030</v>
      </c>
      <c r="M22" s="229">
        <v>1.9059859705324076</v>
      </c>
      <c r="N22" s="233">
        <v>4.2795626999999961</v>
      </c>
      <c r="O22" s="234">
        <v>1.9743032885167449</v>
      </c>
      <c r="P22" s="229">
        <v>8.1598519590491492</v>
      </c>
      <c r="Q22" s="229">
        <v>39.273179768221269</v>
      </c>
      <c r="R22" s="229">
        <v>47.433031727270418</v>
      </c>
    </row>
    <row r="23" spans="12:18">
      <c r="L23" s="226">
        <v>2031</v>
      </c>
      <c r="M23" s="229">
        <v>1.9059859705324076</v>
      </c>
      <c r="N23" s="233">
        <v>4.2795626999999961</v>
      </c>
      <c r="O23" s="234">
        <v>2.0839868045454528</v>
      </c>
      <c r="P23" s="229">
        <v>8.2695354750778556</v>
      </c>
      <c r="Q23" s="229">
        <v>40.162190341981727</v>
      </c>
      <c r="R23" s="229">
        <v>48.431725817059586</v>
      </c>
    </row>
    <row r="24" spans="12:18">
      <c r="L24" s="226">
        <v>2032</v>
      </c>
      <c r="M24" s="229">
        <v>1.9059859705324076</v>
      </c>
      <c r="N24" s="233">
        <v>4.2795626999999961</v>
      </c>
      <c r="O24" s="234">
        <v>2.193670320574161</v>
      </c>
      <c r="P24" s="229">
        <v>8.3792189911065655</v>
      </c>
      <c r="Q24" s="229">
        <v>41.051200915742186</v>
      </c>
      <c r="R24" s="229">
        <v>49.430419906848755</v>
      </c>
    </row>
    <row r="25" spans="12:18">
      <c r="L25" s="226">
        <v>2033</v>
      </c>
      <c r="M25" s="229">
        <v>1.9059859705324076</v>
      </c>
      <c r="N25" s="233">
        <v>4.2795626999999961</v>
      </c>
      <c r="O25" s="234">
        <v>2.3033538366028692</v>
      </c>
      <c r="P25" s="229">
        <v>8.4889025071352719</v>
      </c>
      <c r="Q25" s="229">
        <v>41.940211489502644</v>
      </c>
      <c r="R25" s="229">
        <v>50.429113996637916</v>
      </c>
    </row>
    <row r="26" spans="12:18">
      <c r="L26" s="226">
        <v>2034</v>
      </c>
      <c r="M26" s="229">
        <v>1.9059859705324076</v>
      </c>
      <c r="N26" s="233">
        <v>4.2795626999999961</v>
      </c>
      <c r="O26" s="234">
        <v>2.4130373526315774</v>
      </c>
      <c r="P26" s="229">
        <v>8.5985860231639819</v>
      </c>
      <c r="Q26" s="229">
        <v>42.829222063263103</v>
      </c>
      <c r="R26" s="229">
        <v>51.427808086427085</v>
      </c>
    </row>
    <row r="27" spans="12:18">
      <c r="L27" s="227">
        <v>2035</v>
      </c>
      <c r="M27" s="230">
        <v>1.9059859705324076</v>
      </c>
      <c r="N27" s="235">
        <v>4.2795626999999961</v>
      </c>
      <c r="O27" s="236">
        <v>2.5227208686602856</v>
      </c>
      <c r="P27" s="230">
        <v>8.7082695391926883</v>
      </c>
      <c r="Q27" s="230">
        <v>43.718232637023561</v>
      </c>
      <c r="R27" s="230">
        <v>52.426502176216246</v>
      </c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B1:R27"/>
  <sheetViews>
    <sheetView workbookViewId="0">
      <selection activeCell="J29" sqref="J29"/>
    </sheetView>
  </sheetViews>
  <sheetFormatPr defaultRowHeight="12.75"/>
  <cols>
    <col min="1" max="1" width="4.28515625" style="10" customWidth="1"/>
    <col min="2" max="12" width="9.140625" style="10"/>
    <col min="13" max="18" width="12.7109375" style="10" customWidth="1"/>
    <col min="19" max="16384" width="9.140625" style="10"/>
  </cols>
  <sheetData>
    <row r="1" spans="2:18">
      <c r="L1" s="10" t="s">
        <v>43</v>
      </c>
    </row>
    <row r="2" spans="2:18">
      <c r="B2" s="132" t="s">
        <v>44</v>
      </c>
      <c r="L2" s="132" t="s">
        <v>45</v>
      </c>
    </row>
    <row r="3" spans="2:18" ht="39" thickBot="1">
      <c r="L3" s="237"/>
      <c r="M3" s="231" t="s">
        <v>29</v>
      </c>
      <c r="N3" s="98" t="s">
        <v>38</v>
      </c>
      <c r="O3" s="232" t="s">
        <v>39</v>
      </c>
      <c r="P3" s="228" t="s">
        <v>40</v>
      </c>
      <c r="Q3" s="228" t="s">
        <v>41</v>
      </c>
      <c r="R3" s="228" t="s">
        <v>42</v>
      </c>
    </row>
    <row r="4" spans="2:18">
      <c r="L4" s="237">
        <v>2012</v>
      </c>
      <c r="M4" s="233">
        <v>0</v>
      </c>
      <c r="N4" s="99">
        <v>0</v>
      </c>
      <c r="O4" s="234">
        <v>0</v>
      </c>
      <c r="P4" s="229">
        <v>0</v>
      </c>
      <c r="Q4" s="229">
        <v>0</v>
      </c>
      <c r="R4" s="229">
        <v>0</v>
      </c>
    </row>
    <row r="5" spans="2:18">
      <c r="L5" s="226">
        <v>2013</v>
      </c>
      <c r="M5" s="233">
        <v>0.67193003611111379</v>
      </c>
      <c r="N5" s="99">
        <v>0.38600000000000279</v>
      </c>
      <c r="O5" s="234">
        <v>0.14544258373205743</v>
      </c>
      <c r="P5" s="229">
        <v>1.203372619843174</v>
      </c>
      <c r="Q5" s="229">
        <v>3.5849237448272788</v>
      </c>
      <c r="R5" s="229">
        <v>4.7882963646704528</v>
      </c>
    </row>
    <row r="6" spans="2:18">
      <c r="L6" s="226">
        <v>2014</v>
      </c>
      <c r="M6" s="233">
        <v>1.2750550361111124</v>
      </c>
      <c r="N6" s="99">
        <v>1.1580000000000013</v>
      </c>
      <c r="O6" s="234">
        <v>0.43632775119617251</v>
      </c>
      <c r="P6" s="229">
        <v>2.8693827873072859</v>
      </c>
      <c r="Q6" s="229">
        <v>7.0075109222946139</v>
      </c>
      <c r="R6" s="229">
        <v>9.8768937096018998</v>
      </c>
    </row>
    <row r="7" spans="2:18">
      <c r="L7" s="226">
        <v>2015</v>
      </c>
      <c r="M7" s="233">
        <v>1.9988050361111132</v>
      </c>
      <c r="N7" s="99">
        <v>2.3160000000000025</v>
      </c>
      <c r="O7" s="234">
        <v>0.72721291866028714</v>
      </c>
      <c r="P7" s="229">
        <v>5.0420179547714028</v>
      </c>
      <c r="Q7" s="229">
        <v>10.171110768738913</v>
      </c>
      <c r="R7" s="229">
        <v>15.213128723510316</v>
      </c>
    </row>
    <row r="8" spans="2:18">
      <c r="L8" s="226">
        <v>2016</v>
      </c>
      <c r="M8" s="233">
        <v>2.8431800361111126</v>
      </c>
      <c r="N8" s="99">
        <v>3.4740000000000002</v>
      </c>
      <c r="O8" s="234">
        <v>1.1344521531100482</v>
      </c>
      <c r="P8" s="229">
        <v>7.4516321892211614</v>
      </c>
      <c r="Q8" s="229">
        <v>15.548780966597121</v>
      </c>
      <c r="R8" s="229">
        <v>23.000413155818283</v>
      </c>
    </row>
    <row r="9" spans="2:18">
      <c r="L9" s="226">
        <v>2017</v>
      </c>
      <c r="M9" s="233">
        <v>3.6031175361111121</v>
      </c>
      <c r="N9" s="99">
        <v>4.6320000000000014</v>
      </c>
      <c r="O9" s="234">
        <v>1.8907535885167468</v>
      </c>
      <c r="P9" s="229">
        <v>10.12587112462786</v>
      </c>
      <c r="Q9" s="229">
        <v>18.481964237068439</v>
      </c>
      <c r="R9" s="229">
        <v>28.607835361696299</v>
      </c>
    </row>
    <row r="10" spans="2:18">
      <c r="L10" s="226">
        <v>2018</v>
      </c>
      <c r="M10" s="233">
        <v>4.211067536111111</v>
      </c>
      <c r="N10" s="99">
        <v>5.79</v>
      </c>
      <c r="O10" s="234">
        <v>2.8797631578947378</v>
      </c>
      <c r="P10" s="229">
        <v>12.880830694005848</v>
      </c>
      <c r="Q10" s="229">
        <v>20.738762815206769</v>
      </c>
      <c r="R10" s="229">
        <v>33.619593509212621</v>
      </c>
    </row>
    <row r="11" spans="2:18">
      <c r="L11" s="226">
        <v>2019</v>
      </c>
      <c r="M11" s="233">
        <v>4.2857965955324069</v>
      </c>
      <c r="N11" s="99">
        <v>6.9480000000000004</v>
      </c>
      <c r="O11" s="234">
        <v>3.9560382775119614</v>
      </c>
      <c r="P11" s="229">
        <v>15.189834873044369</v>
      </c>
      <c r="Q11" s="229">
        <v>23.366006718110668</v>
      </c>
      <c r="R11" s="229">
        <v>38.555841591155037</v>
      </c>
    </row>
    <row r="12" spans="2:18">
      <c r="L12" s="226">
        <v>2020</v>
      </c>
      <c r="M12" s="233">
        <v>4.2857965955324069</v>
      </c>
      <c r="N12" s="99">
        <v>8.1060000000000016</v>
      </c>
      <c r="O12" s="234">
        <v>5.09049043062201</v>
      </c>
      <c r="P12" s="229">
        <v>17.482287026154417</v>
      </c>
      <c r="Q12" s="229">
        <v>25.791318230529328</v>
      </c>
      <c r="R12" s="229">
        <v>43.273605256683744</v>
      </c>
    </row>
    <row r="13" spans="2:18">
      <c r="L13" s="226">
        <v>2021</v>
      </c>
      <c r="M13" s="233">
        <v>4.2857965955324069</v>
      </c>
      <c r="N13" s="99">
        <v>9.2640000000000029</v>
      </c>
      <c r="O13" s="234">
        <v>6.1682199760765561</v>
      </c>
      <c r="P13" s="229">
        <v>19.718016571608967</v>
      </c>
      <c r="Q13" s="229">
        <v>28.64767978395173</v>
      </c>
      <c r="R13" s="229">
        <v>48.365696355560701</v>
      </c>
    </row>
    <row r="14" spans="2:18">
      <c r="L14" s="226">
        <v>2022</v>
      </c>
      <c r="M14" s="233">
        <v>4.2857965955324069</v>
      </c>
      <c r="N14" s="99">
        <v>10.422000000000001</v>
      </c>
      <c r="O14" s="234">
        <v>7.1920630442583748</v>
      </c>
      <c r="P14" s="229">
        <v>21.899859639790783</v>
      </c>
      <c r="Q14" s="229">
        <v>31.465764781306632</v>
      </c>
      <c r="R14" s="229">
        <v>53.365624421097415</v>
      </c>
    </row>
    <row r="15" spans="2:18">
      <c r="L15" s="226">
        <v>2023</v>
      </c>
      <c r="M15" s="233">
        <v>4.2857965955324069</v>
      </c>
      <c r="N15" s="99">
        <v>11.58</v>
      </c>
      <c r="O15" s="234">
        <v>8.1647139590311024</v>
      </c>
      <c r="P15" s="229">
        <v>24.030510554563513</v>
      </c>
      <c r="Q15" s="229">
        <v>33.755054559945506</v>
      </c>
      <c r="R15" s="229">
        <v>57.785565114509019</v>
      </c>
    </row>
    <row r="16" spans="2:18">
      <c r="L16" s="226">
        <v>2024</v>
      </c>
      <c r="M16" s="233">
        <v>4.2857965955324069</v>
      </c>
      <c r="N16" s="99">
        <v>12.737999999999996</v>
      </c>
      <c r="O16" s="234">
        <v>9.088732328065193</v>
      </c>
      <c r="P16" s="229">
        <v>26.112528923597594</v>
      </c>
      <c r="Q16" s="229">
        <v>35.071450245701101</v>
      </c>
      <c r="R16" s="229">
        <v>61.183979169298695</v>
      </c>
    </row>
    <row r="17" spans="12:18">
      <c r="L17" s="226">
        <v>2025</v>
      </c>
      <c r="M17" s="233">
        <v>4.2857965955324069</v>
      </c>
      <c r="N17" s="99">
        <v>13.896000000000004</v>
      </c>
      <c r="O17" s="234">
        <v>9.9665497786475772</v>
      </c>
      <c r="P17" s="229">
        <v>28.148346374179987</v>
      </c>
      <c r="Q17" s="229">
        <v>36.199045841996849</v>
      </c>
      <c r="R17" s="229">
        <v>64.347392216176843</v>
      </c>
    </row>
    <row r="18" spans="12:18">
      <c r="L18" s="226">
        <v>2026</v>
      </c>
      <c r="M18" s="233">
        <v>4.2857965955324069</v>
      </c>
      <c r="N18" s="99">
        <v>15.053999999999998</v>
      </c>
      <c r="O18" s="234">
        <v>10.800476356700846</v>
      </c>
      <c r="P18" s="229">
        <v>30.140272952233254</v>
      </c>
      <c r="Q18" s="229">
        <v>37.004238974371901</v>
      </c>
      <c r="R18" s="229">
        <v>67.144511926605162</v>
      </c>
    </row>
    <row r="19" spans="12:18">
      <c r="L19" s="226">
        <v>2027</v>
      </c>
      <c r="M19" s="233">
        <v>4.2857965955324069</v>
      </c>
      <c r="N19" s="99">
        <v>16.212</v>
      </c>
      <c r="O19" s="234">
        <v>11.592706605851451</v>
      </c>
      <c r="P19" s="229">
        <v>32.090503201383854</v>
      </c>
      <c r="Q19" s="229">
        <v>37.691664794516043</v>
      </c>
      <c r="R19" s="229">
        <v>69.782167995899897</v>
      </c>
    </row>
    <row r="20" spans="12:18">
      <c r="L20" s="226">
        <v>2028</v>
      </c>
      <c r="M20" s="233">
        <v>4.2857965955324069</v>
      </c>
      <c r="N20" s="99">
        <v>16.983999999999998</v>
      </c>
      <c r="O20" s="234">
        <v>12.345325342544523</v>
      </c>
      <c r="P20" s="229">
        <v>33.615121938076925</v>
      </c>
      <c r="Q20" s="229">
        <v>38.379116989271154</v>
      </c>
      <c r="R20" s="229">
        <v>71.994238927348079</v>
      </c>
    </row>
    <row r="21" spans="12:18">
      <c r="L21" s="226">
        <v>2029</v>
      </c>
      <c r="M21" s="233">
        <v>4.2857965955324069</v>
      </c>
      <c r="N21" s="99">
        <v>17.562999999999999</v>
      </c>
      <c r="O21" s="234">
        <v>13.060313142402945</v>
      </c>
      <c r="P21" s="229">
        <v>34.909109737935353</v>
      </c>
      <c r="Q21" s="229">
        <v>39.064549566225821</v>
      </c>
      <c r="R21" s="229">
        <v>73.973659304161174</v>
      </c>
    </row>
    <row r="22" spans="12:18">
      <c r="L22" s="226">
        <v>2030</v>
      </c>
      <c r="M22" s="233">
        <v>4.2857965955324069</v>
      </c>
      <c r="N22" s="99">
        <v>17.596948699999995</v>
      </c>
      <c r="O22" s="234">
        <v>13.739551552268443</v>
      </c>
      <c r="P22" s="229">
        <v>35.622296847800847</v>
      </c>
      <c r="Q22" s="229">
        <v>39.747985542064214</v>
      </c>
      <c r="R22" s="229">
        <v>75.370282389865054</v>
      </c>
    </row>
    <row r="23" spans="12:18">
      <c r="L23" s="226">
        <v>2031</v>
      </c>
      <c r="M23" s="233">
        <v>4.2857965955324069</v>
      </c>
      <c r="N23" s="99">
        <v>17.630897399999991</v>
      </c>
      <c r="O23" s="234">
        <v>14.418789962133941</v>
      </c>
      <c r="P23" s="229">
        <v>36.335483957666341</v>
      </c>
      <c r="Q23" s="229">
        <v>40.431421517902606</v>
      </c>
      <c r="R23" s="229">
        <v>76.766905475568947</v>
      </c>
    </row>
    <row r="24" spans="12:18">
      <c r="L24" s="226">
        <v>2032</v>
      </c>
      <c r="M24" s="233">
        <v>4.2857965955324069</v>
      </c>
      <c r="N24" s="99">
        <v>17.664846099999988</v>
      </c>
      <c r="O24" s="234">
        <v>15.098028371999439</v>
      </c>
      <c r="P24" s="229">
        <v>37.048671067531835</v>
      </c>
      <c r="Q24" s="229">
        <v>41.114857493740999</v>
      </c>
      <c r="R24" s="229">
        <v>78.163528561272841</v>
      </c>
    </row>
    <row r="25" spans="12:18">
      <c r="L25" s="226">
        <v>2033</v>
      </c>
      <c r="M25" s="233">
        <v>4.2857965955324069</v>
      </c>
      <c r="N25" s="99">
        <v>17.698794799999984</v>
      </c>
      <c r="O25" s="234">
        <v>15.777266781864936</v>
      </c>
      <c r="P25" s="229">
        <v>37.761858177397329</v>
      </c>
      <c r="Q25" s="229">
        <v>41.798293469579392</v>
      </c>
      <c r="R25" s="229">
        <v>79.56015164697672</v>
      </c>
    </row>
    <row r="26" spans="12:18">
      <c r="L26" s="226">
        <v>2034</v>
      </c>
      <c r="M26" s="233">
        <v>4.2857965955324069</v>
      </c>
      <c r="N26" s="99">
        <v>17.73274349999998</v>
      </c>
      <c r="O26" s="234">
        <v>16.456505191730436</v>
      </c>
      <c r="P26" s="229">
        <v>38.475045287262823</v>
      </c>
      <c r="Q26" s="229">
        <v>42.481729445417784</v>
      </c>
      <c r="R26" s="229">
        <v>80.9567747326806</v>
      </c>
    </row>
    <row r="27" spans="12:18">
      <c r="L27" s="227">
        <v>2035</v>
      </c>
      <c r="M27" s="235">
        <v>4.2857965955324069</v>
      </c>
      <c r="N27" s="100">
        <v>17.766692199999977</v>
      </c>
      <c r="O27" s="236">
        <v>17.135743601595934</v>
      </c>
      <c r="P27" s="230">
        <v>39.188232397128317</v>
      </c>
      <c r="Q27" s="230">
        <v>43.165165421256177</v>
      </c>
      <c r="R27" s="230">
        <v>82.353397818384494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B2:N28"/>
  <sheetViews>
    <sheetView workbookViewId="0"/>
  </sheetViews>
  <sheetFormatPr defaultRowHeight="12.75"/>
  <cols>
    <col min="1" max="1" width="3.5703125" style="74" customWidth="1"/>
    <col min="2" max="12" width="9.140625" style="74"/>
    <col min="13" max="16" width="15.5703125" style="74" customWidth="1"/>
    <col min="17" max="16384" width="9.140625" style="74"/>
  </cols>
  <sheetData>
    <row r="2" spans="2:14">
      <c r="B2" s="132" t="s">
        <v>57</v>
      </c>
    </row>
    <row r="3" spans="2:14" ht="26.25" customHeight="1">
      <c r="L3" s="102"/>
      <c r="M3" s="102" t="s">
        <v>9</v>
      </c>
      <c r="N3" s="102" t="s">
        <v>8</v>
      </c>
    </row>
    <row r="4" spans="2:14" ht="26.25" customHeight="1">
      <c r="L4" s="102">
        <v>2012</v>
      </c>
      <c r="M4" s="103">
        <v>0</v>
      </c>
      <c r="N4" s="103">
        <v>0</v>
      </c>
    </row>
    <row r="5" spans="2:14">
      <c r="L5" s="102">
        <v>2013</v>
      </c>
      <c r="M5" s="103">
        <v>5.3195262418564732E-2</v>
      </c>
      <c r="N5" s="103">
        <v>8.6864989727756498E-2</v>
      </c>
    </row>
    <row r="6" spans="2:14">
      <c r="L6" s="102">
        <v>2014</v>
      </c>
      <c r="M6" s="103">
        <v>0.12032215560635996</v>
      </c>
      <c r="N6" s="103">
        <v>0.20712529289301207</v>
      </c>
    </row>
    <row r="7" spans="2:14">
      <c r="L7" s="102">
        <v>2015</v>
      </c>
      <c r="M7" s="103">
        <v>0.20138067956338615</v>
      </c>
      <c r="N7" s="103">
        <v>0.36395612682749878</v>
      </c>
    </row>
    <row r="8" spans="2:14">
      <c r="L8" s="102">
        <v>2016</v>
      </c>
      <c r="M8" s="103">
        <v>0.2911464727511815</v>
      </c>
      <c r="N8" s="103">
        <v>0.53789320356654902</v>
      </c>
    </row>
    <row r="9" spans="2:14">
      <c r="L9" s="102">
        <v>2017</v>
      </c>
      <c r="M9" s="103">
        <v>0.38091226593897698</v>
      </c>
      <c r="N9" s="103">
        <v>0.73093211256544499</v>
      </c>
    </row>
    <row r="10" spans="2:14">
      <c r="L10" s="102">
        <v>2018</v>
      </c>
      <c r="M10" s="103">
        <v>0.47067805912677219</v>
      </c>
      <c r="N10" s="103">
        <v>0.92979780948116064</v>
      </c>
    </row>
    <row r="11" spans="2:14">
      <c r="L11" s="102">
        <v>2019</v>
      </c>
      <c r="M11" s="103">
        <v>0.5019236886551528</v>
      </c>
      <c r="N11" s="103">
        <v>1.0964723880665259</v>
      </c>
    </row>
    <row r="12" spans="2:14">
      <c r="L12" s="102">
        <v>2020</v>
      </c>
      <c r="M12" s="103">
        <v>0.50984115107371741</v>
      </c>
      <c r="N12" s="103">
        <v>1.2619521650264081</v>
      </c>
    </row>
    <row r="13" spans="2:14">
      <c r="L13" s="102">
        <v>2021</v>
      </c>
      <c r="M13" s="103">
        <v>0.51775861349228192</v>
      </c>
      <c r="N13" s="103">
        <v>1.4233374423690657</v>
      </c>
    </row>
    <row r="14" spans="2:14">
      <c r="L14" s="102">
        <v>2022</v>
      </c>
      <c r="M14" s="103">
        <v>0.52567607591084653</v>
      </c>
      <c r="N14" s="103">
        <v>1.5808329450753593</v>
      </c>
    </row>
    <row r="15" spans="2:14">
      <c r="L15" s="102">
        <v>2023</v>
      </c>
      <c r="M15" s="103">
        <v>0.53359353832941114</v>
      </c>
      <c r="N15" s="103">
        <v>1.7346331618771071</v>
      </c>
    </row>
    <row r="16" spans="2:14">
      <c r="L16" s="102">
        <v>2024</v>
      </c>
      <c r="M16" s="103">
        <v>0.54151100074797565</v>
      </c>
      <c r="N16" s="103">
        <v>1.8849228570695373</v>
      </c>
    </row>
    <row r="17" spans="12:14">
      <c r="L17" s="102">
        <v>2025</v>
      </c>
      <c r="M17" s="103">
        <v>0.54942846316654026</v>
      </c>
      <c r="N17" s="103">
        <v>2.0318775567331153</v>
      </c>
    </row>
    <row r="18" spans="12:14">
      <c r="L18" s="102">
        <v>2026</v>
      </c>
      <c r="M18" s="103">
        <v>0.55734592558510487</v>
      </c>
      <c r="N18" s="103">
        <v>2.1756640106442835</v>
      </c>
    </row>
    <row r="19" spans="12:14">
      <c r="L19" s="102">
        <v>2027</v>
      </c>
      <c r="M19" s="103">
        <v>0.56526338800366938</v>
      </c>
      <c r="N19" s="103">
        <v>2.316440631090662</v>
      </c>
    </row>
    <row r="20" spans="12:14">
      <c r="L20" s="102">
        <v>2028</v>
      </c>
      <c r="M20" s="103">
        <v>0.57318085042223399</v>
      </c>
      <c r="N20" s="103">
        <v>2.4264946482070298</v>
      </c>
    </row>
    <row r="21" spans="12:14">
      <c r="L21" s="102">
        <v>2029</v>
      </c>
      <c r="M21" s="103">
        <v>0.5810983128407986</v>
      </c>
      <c r="N21" s="103">
        <v>2.5199006598521945</v>
      </c>
    </row>
    <row r="22" spans="12:14">
      <c r="L22" s="102">
        <v>2030</v>
      </c>
      <c r="M22" s="103">
        <v>0.58901577525936322</v>
      </c>
      <c r="N22" s="103">
        <v>2.5713817970751007</v>
      </c>
    </row>
    <row r="23" spans="12:14">
      <c r="L23" s="102">
        <v>2031</v>
      </c>
      <c r="M23" s="103">
        <v>0.59534974519421491</v>
      </c>
      <c r="N23" s="103">
        <v>2.6125667068534253</v>
      </c>
    </row>
    <row r="24" spans="12:14">
      <c r="L24" s="102">
        <v>2032</v>
      </c>
      <c r="M24" s="103">
        <v>0.60041692114209633</v>
      </c>
      <c r="N24" s="103">
        <v>2.6455146346760858</v>
      </c>
    </row>
    <row r="25" spans="12:14">
      <c r="L25" s="102">
        <v>2033</v>
      </c>
      <c r="M25" s="103">
        <v>0.60447066190040133</v>
      </c>
      <c r="N25" s="103">
        <v>2.6718729769342136</v>
      </c>
    </row>
    <row r="26" spans="12:14">
      <c r="L26" s="102">
        <v>2034</v>
      </c>
      <c r="M26" s="103">
        <v>0.60771365450704551</v>
      </c>
      <c r="N26" s="103">
        <v>2.6929596507407161</v>
      </c>
    </row>
    <row r="27" spans="12:14">
      <c r="L27" s="102">
        <v>2035</v>
      </c>
      <c r="M27" s="103">
        <v>0.61030804859236076</v>
      </c>
      <c r="N27" s="103">
        <v>2.7098289897859185</v>
      </c>
    </row>
    <row r="28" spans="12:14">
      <c r="L28" s="102">
        <v>2036</v>
      </c>
      <c r="M28" s="103">
        <v>0.61238356386061299</v>
      </c>
      <c r="N28" s="103">
        <v>2.7233244610220799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B2:AJ5"/>
  <sheetViews>
    <sheetView workbookViewId="0">
      <selection activeCell="D30" sqref="D30"/>
    </sheetView>
  </sheetViews>
  <sheetFormatPr defaultRowHeight="12.75"/>
  <cols>
    <col min="1" max="1" width="3.28515625" style="10" customWidth="1"/>
    <col min="2" max="11" width="9.140625" style="10"/>
    <col min="12" max="12" width="15" style="10" customWidth="1"/>
    <col min="13" max="16384" width="9.140625" style="10"/>
  </cols>
  <sheetData>
    <row r="2" spans="2:36">
      <c r="B2" s="132" t="s">
        <v>46</v>
      </c>
      <c r="L2" s="132"/>
    </row>
    <row r="3" spans="2:36">
      <c r="L3" s="102"/>
      <c r="M3" s="102">
        <v>2012</v>
      </c>
      <c r="N3" s="102">
        <v>2013</v>
      </c>
      <c r="O3" s="102">
        <v>2014</v>
      </c>
      <c r="P3" s="102">
        <v>2015</v>
      </c>
      <c r="Q3" s="102">
        <v>2016</v>
      </c>
      <c r="R3" s="102">
        <v>2017</v>
      </c>
      <c r="S3" s="102">
        <v>2018</v>
      </c>
      <c r="T3" s="102">
        <v>2019</v>
      </c>
      <c r="U3" s="102">
        <v>2020</v>
      </c>
      <c r="V3" s="102">
        <v>2021</v>
      </c>
      <c r="W3" s="102">
        <v>2022</v>
      </c>
      <c r="X3" s="102">
        <v>2023</v>
      </c>
      <c r="Y3" s="102">
        <v>2024</v>
      </c>
      <c r="Z3" s="102">
        <v>2025</v>
      </c>
      <c r="AA3" s="102">
        <v>2026</v>
      </c>
      <c r="AB3" s="102">
        <v>2027</v>
      </c>
      <c r="AC3" s="102">
        <v>2028</v>
      </c>
      <c r="AD3" s="102">
        <v>2029</v>
      </c>
      <c r="AE3" s="102">
        <v>2030</v>
      </c>
      <c r="AF3" s="102">
        <v>2031</v>
      </c>
      <c r="AG3" s="102">
        <v>2032</v>
      </c>
      <c r="AH3" s="102">
        <v>2033</v>
      </c>
      <c r="AI3" s="102">
        <v>2034</v>
      </c>
      <c r="AJ3" s="102">
        <v>2035</v>
      </c>
    </row>
    <row r="4" spans="2:36">
      <c r="L4" s="102" t="s">
        <v>9</v>
      </c>
      <c r="M4" s="104">
        <v>8.8041938057115061</v>
      </c>
      <c r="N4" s="104">
        <v>8.5827120615071877</v>
      </c>
      <c r="O4" s="104">
        <v>8.3612303173028657</v>
      </c>
      <c r="P4" s="104">
        <v>8.1397485730985455</v>
      </c>
      <c r="Q4" s="104">
        <v>7.9182668288942244</v>
      </c>
      <c r="R4" s="104">
        <v>7.6967850846899033</v>
      </c>
      <c r="S4" s="104">
        <v>7.4753033404855831</v>
      </c>
      <c r="T4" s="104">
        <v>7.2538215962812629</v>
      </c>
      <c r="U4" s="104">
        <v>7.0323398520769409</v>
      </c>
      <c r="V4" s="104">
        <v>6.8108581078726207</v>
      </c>
      <c r="W4" s="104">
        <v>6.5893763636683005</v>
      </c>
      <c r="X4" s="104">
        <v>6.4786354915661395</v>
      </c>
      <c r="Y4" s="104">
        <v>6.423265055515059</v>
      </c>
      <c r="Z4" s="104">
        <v>6.3955798374895192</v>
      </c>
      <c r="AA4" s="104">
        <v>6.3817372284767488</v>
      </c>
      <c r="AB4" s="104">
        <v>6.3748159239703641</v>
      </c>
      <c r="AC4" s="104">
        <v>6.3713552717171718</v>
      </c>
      <c r="AD4" s="104">
        <v>6.3696249455905756</v>
      </c>
      <c r="AE4" s="104">
        <v>6.3687597825272775</v>
      </c>
      <c r="AF4" s="104">
        <v>6.3678946194639794</v>
      </c>
      <c r="AG4" s="104">
        <v>6.3670294564006813</v>
      </c>
      <c r="AH4" s="104">
        <v>6.3661642933373832</v>
      </c>
      <c r="AI4" s="104">
        <v>6.3652991302740851</v>
      </c>
      <c r="AJ4" s="104">
        <v>6.364433967210787</v>
      </c>
    </row>
    <row r="5" spans="2:36">
      <c r="L5" s="102" t="s">
        <v>8</v>
      </c>
      <c r="M5" s="104">
        <v>8.6458274973259712</v>
      </c>
      <c r="N5" s="104">
        <v>8.2659794447361161</v>
      </c>
      <c r="O5" s="104">
        <v>7.886131392146261</v>
      </c>
      <c r="P5" s="104">
        <v>7.4801088650145626</v>
      </c>
      <c r="Q5" s="104">
        <v>7.1011259860600013</v>
      </c>
      <c r="R5" s="104">
        <v>6.7221431071054409</v>
      </c>
      <c r="S5" s="104">
        <v>6.3431602281508805</v>
      </c>
      <c r="T5" s="104">
        <v>6.0525957437083235</v>
      </c>
      <c r="U5" s="104">
        <v>5.8283450551497697</v>
      </c>
      <c r="V5" s="104">
        <v>5.6546662896057587</v>
      </c>
      <c r="W5" s="104">
        <v>5.5555905444312517</v>
      </c>
      <c r="X5" s="104">
        <v>5.4938163094414953</v>
      </c>
      <c r="Y5" s="104">
        <v>5.4506928295441153</v>
      </c>
      <c r="Z5" s="104">
        <v>5.416894727192922</v>
      </c>
      <c r="AA5" s="104">
        <v>5.3885682374482808</v>
      </c>
      <c r="AB5" s="104">
        <v>5.3625730920901873</v>
      </c>
      <c r="AC5" s="104">
        <v>5.3377436189253666</v>
      </c>
      <c r="AD5" s="104">
        <v>5.3134969818571829</v>
      </c>
      <c r="AE5" s="104">
        <v>5.2895417628373185</v>
      </c>
      <c r="AF5" s="104">
        <v>5.2655865438174541</v>
      </c>
      <c r="AG5" s="104">
        <v>5.2416313247975896</v>
      </c>
      <c r="AH5" s="104">
        <v>5.2176761057777252</v>
      </c>
      <c r="AI5" s="104">
        <v>5.1937208867578608</v>
      </c>
      <c r="AJ5" s="104">
        <v>5.1697656677379964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B1:AV48"/>
  <sheetViews>
    <sheetView zoomScaleNormal="85" workbookViewId="0">
      <selection activeCell="B3" sqref="B3"/>
    </sheetView>
  </sheetViews>
  <sheetFormatPr defaultRowHeight="12.75"/>
  <cols>
    <col min="1" max="1" width="3.7109375" style="105" customWidth="1"/>
    <col min="2" max="13" width="9.140625" style="105"/>
    <col min="14" max="14" width="38.5703125" style="105" bestFit="1" customWidth="1"/>
    <col min="15" max="15" width="7.140625" style="105" customWidth="1"/>
    <col min="16" max="16" width="7" style="105" customWidth="1"/>
    <col min="17" max="17" width="6.7109375" style="105" customWidth="1"/>
    <col min="18" max="18" width="6.7109375" style="105" bestFit="1" customWidth="1"/>
    <col min="19" max="24" width="7.7109375" style="105" bestFit="1" customWidth="1"/>
    <col min="25" max="26" width="9.28515625" style="105" bestFit="1" customWidth="1"/>
    <col min="27" max="27" width="9.140625" style="105"/>
    <col min="28" max="28" width="9.28515625" style="105" bestFit="1" customWidth="1"/>
    <col min="29" max="35" width="9.140625" style="105"/>
    <col min="36" max="37" width="10.28515625" style="105" bestFit="1" customWidth="1"/>
    <col min="38" max="41" width="9.140625" style="105"/>
    <col min="42" max="42" width="9.85546875" style="105" customWidth="1"/>
    <col min="43" max="43" width="32" style="105" customWidth="1"/>
    <col min="44" max="16384" width="9.140625" style="105"/>
  </cols>
  <sheetData>
    <row r="1" spans="2:48" ht="13.5" customHeight="1"/>
    <row r="2" spans="2:48">
      <c r="B2" s="132" t="s">
        <v>58</v>
      </c>
      <c r="N2" s="107"/>
      <c r="O2" s="107"/>
      <c r="P2" s="107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</row>
    <row r="3" spans="2:48">
      <c r="N3" s="108"/>
      <c r="O3" s="108">
        <v>2008</v>
      </c>
      <c r="P3" s="108">
        <v>2009</v>
      </c>
      <c r="Q3" s="109">
        <v>2010</v>
      </c>
      <c r="R3" s="109">
        <v>2011</v>
      </c>
      <c r="S3" s="109">
        <v>2012</v>
      </c>
      <c r="T3" s="109">
        <v>2013</v>
      </c>
      <c r="U3" s="109">
        <v>2014</v>
      </c>
      <c r="V3" s="109">
        <v>2015</v>
      </c>
      <c r="W3" s="109">
        <v>2016</v>
      </c>
      <c r="X3" s="109">
        <v>2017</v>
      </c>
      <c r="Y3" s="109">
        <v>2018</v>
      </c>
      <c r="Z3" s="109">
        <v>2019</v>
      </c>
      <c r="AA3" s="109">
        <v>2020</v>
      </c>
      <c r="AB3" s="109">
        <v>2021</v>
      </c>
      <c r="AC3" s="109">
        <v>2022</v>
      </c>
      <c r="AD3" s="109">
        <v>2023</v>
      </c>
      <c r="AE3" s="109">
        <v>2024</v>
      </c>
      <c r="AF3" s="109">
        <v>2025</v>
      </c>
      <c r="AG3" s="109">
        <v>2026</v>
      </c>
      <c r="AH3" s="109">
        <v>2027</v>
      </c>
      <c r="AI3" s="109">
        <v>2028</v>
      </c>
      <c r="AJ3" s="109">
        <v>2029</v>
      </c>
      <c r="AK3" s="109">
        <v>2030</v>
      </c>
      <c r="AL3" s="109">
        <v>2031</v>
      </c>
      <c r="AM3" s="109">
        <v>2032</v>
      </c>
      <c r="AN3" s="109">
        <v>2033</v>
      </c>
      <c r="AO3" s="109">
        <v>2034</v>
      </c>
      <c r="AP3" s="109">
        <v>2035</v>
      </c>
      <c r="AQ3" s="108"/>
    </row>
    <row r="4" spans="2:48">
      <c r="N4" s="110" t="s">
        <v>47</v>
      </c>
      <c r="O4" s="111">
        <v>18000</v>
      </c>
      <c r="P4" s="111">
        <v>30000</v>
      </c>
      <c r="Q4" s="111">
        <v>51000</v>
      </c>
      <c r="R4" s="111">
        <v>75000</v>
      </c>
      <c r="S4" s="111">
        <v>100000</v>
      </c>
      <c r="T4" s="111">
        <v>125500</v>
      </c>
      <c r="U4" s="111">
        <v>151510</v>
      </c>
      <c r="V4" s="112">
        <v>178040.2</v>
      </c>
      <c r="W4" s="111">
        <v>204703.05100000001</v>
      </c>
      <c r="X4" s="111">
        <v>231499.21625500001</v>
      </c>
      <c r="Y4" s="111">
        <v>258429.36233627499</v>
      </c>
      <c r="Z4" s="111">
        <v>285494.15914795635</v>
      </c>
      <c r="AA4" s="112">
        <v>312694.27994369611</v>
      </c>
      <c r="AB4" s="111">
        <v>340030.40134341456</v>
      </c>
      <c r="AC4" s="111">
        <v>367503.20335013163</v>
      </c>
      <c r="AD4" s="111">
        <v>395113.36936688225</v>
      </c>
      <c r="AE4" s="111">
        <v>422861.58621371666</v>
      </c>
      <c r="AF4" s="112">
        <v>450748.54414478521</v>
      </c>
      <c r="AG4" s="111">
        <v>478774.93686550908</v>
      </c>
      <c r="AH4" s="111">
        <v>506941.46154983662</v>
      </c>
      <c r="AI4" s="111">
        <v>535248.81885758578</v>
      </c>
      <c r="AJ4" s="111">
        <v>563697.71295187366</v>
      </c>
      <c r="AK4" s="112">
        <v>592288.85151663295</v>
      </c>
      <c r="AL4" s="113">
        <v>621022.94577421609</v>
      </c>
      <c r="AM4" s="113">
        <v>649900.71050308715</v>
      </c>
      <c r="AN4" s="113">
        <v>678922.86405560258</v>
      </c>
      <c r="AO4" s="113">
        <v>708090.12837588054</v>
      </c>
      <c r="AP4" s="112">
        <v>737403.22901775991</v>
      </c>
      <c r="AQ4" s="110" t="s">
        <v>47</v>
      </c>
    </row>
    <row r="5" spans="2:48">
      <c r="N5" s="110" t="s">
        <v>48</v>
      </c>
      <c r="O5" s="111">
        <v>91.651922002912386</v>
      </c>
      <c r="P5" s="111">
        <v>150.77430186892644</v>
      </c>
      <c r="Q5" s="111">
        <v>252.88411493355343</v>
      </c>
      <c r="R5" s="111">
        <v>356.13254358005963</v>
      </c>
      <c r="S5" s="111">
        <v>444.83332569163031</v>
      </c>
      <c r="T5" s="111">
        <v>533.06642390478237</v>
      </c>
      <c r="U5" s="111">
        <v>607.06295580336496</v>
      </c>
      <c r="V5" s="112">
        <v>675.15493045932953</v>
      </c>
      <c r="W5" s="111">
        <v>740.14940007147652</v>
      </c>
      <c r="X5" s="111">
        <v>798.98774961097797</v>
      </c>
      <c r="Y5" s="111">
        <v>850.86622061675826</v>
      </c>
      <c r="Z5" s="111">
        <v>895.62846671691295</v>
      </c>
      <c r="AA5" s="112">
        <v>932.1244509040406</v>
      </c>
      <c r="AB5" s="111">
        <v>961.57971013323333</v>
      </c>
      <c r="AC5" s="111">
        <v>989.35393773318265</v>
      </c>
      <c r="AD5" s="111">
        <v>1021.2287379540091</v>
      </c>
      <c r="AE5" s="111">
        <v>1055.9388826877978</v>
      </c>
      <c r="AF5" s="112">
        <v>1092.6598147100115</v>
      </c>
      <c r="AG5" s="111">
        <v>1133.183893863616</v>
      </c>
      <c r="AH5" s="111">
        <v>1174.7106959068392</v>
      </c>
      <c r="AI5" s="111">
        <v>1217.004622801506</v>
      </c>
      <c r="AJ5" s="111">
        <v>1259.916784564052</v>
      </c>
      <c r="AK5" s="112">
        <v>1303.3515758697822</v>
      </c>
      <c r="AL5" s="111">
        <v>1347.2959553646106</v>
      </c>
      <c r="AM5" s="111">
        <v>1391.6367402448691</v>
      </c>
      <c r="AN5" s="111">
        <v>1436.3527790774403</v>
      </c>
      <c r="AO5" s="111">
        <v>1481.4267115161331</v>
      </c>
      <c r="AP5" s="112">
        <v>1526.8441976723573</v>
      </c>
      <c r="AQ5" s="110" t="s">
        <v>49</v>
      </c>
    </row>
    <row r="6" spans="2:48">
      <c r="N6" s="110" t="s">
        <v>50</v>
      </c>
      <c r="O6" s="111">
        <v>18000</v>
      </c>
      <c r="P6" s="111">
        <v>30000</v>
      </c>
      <c r="Q6" s="111">
        <v>51000</v>
      </c>
      <c r="R6" s="111">
        <v>75000</v>
      </c>
      <c r="S6" s="111">
        <v>100000</v>
      </c>
      <c r="T6" s="111">
        <v>140000</v>
      </c>
      <c r="U6" s="111">
        <v>204000</v>
      </c>
      <c r="V6" s="114">
        <v>306400</v>
      </c>
      <c r="W6" s="111">
        <v>429280</v>
      </c>
      <c r="X6" s="111">
        <v>576736</v>
      </c>
      <c r="Y6" s="111">
        <v>753683.2</v>
      </c>
      <c r="Z6" s="111">
        <v>966019.84</v>
      </c>
      <c r="AA6" s="114">
        <v>1220823.808</v>
      </c>
      <c r="AB6" s="111">
        <v>1501108.1727999998</v>
      </c>
      <c r="AC6" s="111">
        <v>1809420.9740799998</v>
      </c>
      <c r="AD6" s="111">
        <v>2148565.0554879997</v>
      </c>
      <c r="AE6" s="111">
        <v>2521623.5450367997</v>
      </c>
      <c r="AF6" s="114">
        <v>2931987.8835404799</v>
      </c>
      <c r="AG6" s="111">
        <v>3383388.6558945281</v>
      </c>
      <c r="AH6" s="111">
        <v>3879929.5054839812</v>
      </c>
      <c r="AI6" s="111">
        <v>4426124.4400323797</v>
      </c>
      <c r="AJ6" s="111">
        <v>5026938.8680356182</v>
      </c>
      <c r="AK6" s="114">
        <v>5687834.7388391802</v>
      </c>
      <c r="AL6" s="113">
        <v>6414820.1967230989</v>
      </c>
      <c r="AM6" s="113">
        <v>7214504.200395409</v>
      </c>
      <c r="AN6" s="113">
        <v>8094156.6044349503</v>
      </c>
      <c r="AO6" s="113">
        <v>9061774.2488784455</v>
      </c>
      <c r="AP6" s="114">
        <v>10126153.65776629</v>
      </c>
      <c r="AQ6" s="110" t="s">
        <v>50</v>
      </c>
    </row>
    <row r="7" spans="2:48">
      <c r="N7" s="110" t="s">
        <v>51</v>
      </c>
      <c r="O7" s="111">
        <v>91.651922002912386</v>
      </c>
      <c r="P7" s="111">
        <v>150.77430186892644</v>
      </c>
      <c r="Q7" s="111">
        <v>252.88411493355343</v>
      </c>
      <c r="R7" s="111">
        <v>356.13254358005963</v>
      </c>
      <c r="S7" s="111">
        <v>444.70430036317362</v>
      </c>
      <c r="T7" s="111">
        <v>586.17244550453222</v>
      </c>
      <c r="U7" s="111">
        <v>786.17638131019453</v>
      </c>
      <c r="V7" s="114">
        <v>1098.4786056422959</v>
      </c>
      <c r="W7" s="111">
        <v>1458.4510469349284</v>
      </c>
      <c r="X7" s="111">
        <v>1869.8255427449658</v>
      </c>
      <c r="Y7" s="111">
        <v>2334.4480250747743</v>
      </c>
      <c r="Z7" s="111">
        <v>2864.4303152867369</v>
      </c>
      <c r="AA7" s="114">
        <v>3471.6351169156219</v>
      </c>
      <c r="AB7" s="111">
        <v>4107.5382918985897</v>
      </c>
      <c r="AC7" s="111">
        <v>4799.3134914163265</v>
      </c>
      <c r="AD7" s="111">
        <v>5554.6504288952974</v>
      </c>
      <c r="AE7" s="111">
        <v>6380.8703549713309</v>
      </c>
      <c r="AF7" s="114">
        <v>7286.7358419200964</v>
      </c>
      <c r="AG7" s="111">
        <v>8307.2699676942011</v>
      </c>
      <c r="AH7" s="111">
        <v>9433.5070105466712</v>
      </c>
      <c r="AI7" s="111">
        <v>10677.581276056724</v>
      </c>
      <c r="AJ7" s="111">
        <v>12052.878587878742</v>
      </c>
      <c r="AK7" s="114">
        <v>13574.158092024665</v>
      </c>
      <c r="AL7" s="111">
        <v>15277.4798579942</v>
      </c>
      <c r="AM7" s="111">
        <v>17180.780740309707</v>
      </c>
      <c r="AN7" s="111">
        <v>19303.85286048958</v>
      </c>
      <c r="AO7" s="111">
        <v>21668.513688337858</v>
      </c>
      <c r="AP7" s="114">
        <v>24298.797553801611</v>
      </c>
      <c r="AQ7" s="110" t="s">
        <v>52</v>
      </c>
    </row>
    <row r="8" spans="2:48" ht="12.75" customHeight="1"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</row>
    <row r="9" spans="2:48" ht="12.75" customHeight="1"/>
    <row r="10" spans="2:48" ht="12.75" customHeight="1"/>
    <row r="11" spans="2:48" ht="12.75" customHeight="1"/>
    <row r="12" spans="2:48" ht="12.75" customHeight="1"/>
    <row r="13" spans="2:48" ht="12.75" customHeight="1"/>
    <row r="14" spans="2:48" ht="12.75" customHeight="1"/>
    <row r="15" spans="2:48" ht="12.75" customHeight="1"/>
    <row r="16" spans="2:48" ht="12.75" customHeight="1"/>
    <row r="17" spans="14:37" ht="12.75" customHeight="1"/>
    <row r="18" spans="14:37" ht="12.75" customHeight="1"/>
    <row r="19" spans="14:37" ht="12.75" customHeight="1"/>
    <row r="20" spans="14:37" ht="12.75" customHeight="1"/>
    <row r="21" spans="14:37" ht="12.75" customHeight="1"/>
    <row r="22" spans="14:37" ht="12.75" customHeight="1"/>
    <row r="23" spans="14:37">
      <c r="N23" s="116"/>
      <c r="O23" s="116"/>
      <c r="P23" s="116"/>
    </row>
    <row r="24" spans="14:37"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</row>
    <row r="25" spans="14:37">
      <c r="N25" s="116"/>
      <c r="O25" s="116"/>
      <c r="P25" s="116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</row>
    <row r="26" spans="14:37">
      <c r="N26" s="116"/>
      <c r="O26" s="116"/>
      <c r="P26" s="116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</row>
    <row r="27" spans="14:37">
      <c r="N27" s="116"/>
      <c r="O27" s="116"/>
      <c r="P27" s="116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</row>
    <row r="35" spans="2:19">
      <c r="B35" s="119"/>
    </row>
    <row r="41" spans="2:19">
      <c r="S41" s="120"/>
    </row>
    <row r="43" spans="2:19">
      <c r="S43" s="120"/>
    </row>
    <row r="46" spans="2:19">
      <c r="S46" s="120"/>
    </row>
    <row r="48" spans="2:19">
      <c r="S48" s="120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AN5"/>
  <sheetViews>
    <sheetView workbookViewId="0"/>
  </sheetViews>
  <sheetFormatPr defaultRowHeight="12.75"/>
  <cols>
    <col min="1" max="1" width="4" style="121" customWidth="1"/>
    <col min="2" max="12" width="9.140625" style="121"/>
    <col min="13" max="13" width="7.28515625" style="121" customWidth="1"/>
    <col min="14" max="14" width="21.28515625" style="121" customWidth="1"/>
    <col min="15" max="22" width="9.140625" style="121"/>
    <col min="23" max="23" width="10" style="121" customWidth="1"/>
    <col min="24" max="24" width="12.140625" style="121" customWidth="1"/>
    <col min="25" max="25" width="10.28515625" style="121" customWidth="1"/>
    <col min="26" max="26" width="11.140625" style="121" customWidth="1"/>
    <col min="27" max="27" width="12" style="121" customWidth="1"/>
    <col min="28" max="28" width="11.28515625" style="121" customWidth="1"/>
    <col min="29" max="29" width="14.5703125" style="121" customWidth="1"/>
    <col min="30" max="30" width="11.85546875" style="121" customWidth="1"/>
    <col min="31" max="31" width="10.5703125" style="121" customWidth="1"/>
    <col min="32" max="32" width="11.42578125" style="121" customWidth="1"/>
    <col min="33" max="33" width="11.28515625" style="121" customWidth="1"/>
    <col min="34" max="34" width="13" style="121" customWidth="1"/>
    <col min="35" max="35" width="13.28515625" style="121" bestFit="1" customWidth="1"/>
    <col min="36" max="36" width="11.7109375" style="121" customWidth="1"/>
    <col min="37" max="16384" width="9.140625" style="121"/>
  </cols>
  <sheetData>
    <row r="1" spans="2:40">
      <c r="M1" s="122"/>
      <c r="N1" s="123"/>
    </row>
    <row r="2" spans="2:40">
      <c r="B2" s="132" t="s">
        <v>59</v>
      </c>
      <c r="M2" s="132"/>
      <c r="N2" s="123"/>
    </row>
    <row r="3" spans="2:40">
      <c r="N3" s="124" t="s">
        <v>53</v>
      </c>
      <c r="O3" s="125">
        <v>2010</v>
      </c>
      <c r="P3" s="125">
        <v>2011</v>
      </c>
      <c r="Q3" s="125">
        <v>2012</v>
      </c>
      <c r="R3" s="125">
        <v>2013</v>
      </c>
      <c r="S3" s="125">
        <v>2014</v>
      </c>
      <c r="T3" s="125">
        <v>2015</v>
      </c>
      <c r="U3" s="125">
        <v>2016</v>
      </c>
      <c r="V3" s="125">
        <v>2017</v>
      </c>
      <c r="W3" s="125">
        <v>2018</v>
      </c>
      <c r="X3" s="125">
        <v>2019</v>
      </c>
      <c r="Y3" s="125">
        <v>2020</v>
      </c>
      <c r="Z3" s="125">
        <v>2021</v>
      </c>
      <c r="AA3" s="125">
        <v>2022</v>
      </c>
      <c r="AB3" s="125">
        <v>2023</v>
      </c>
      <c r="AC3" s="125">
        <v>2024</v>
      </c>
      <c r="AD3" s="125">
        <v>2025</v>
      </c>
      <c r="AE3" s="125">
        <v>2026</v>
      </c>
      <c r="AF3" s="125">
        <v>2027</v>
      </c>
      <c r="AG3" s="125">
        <v>2028</v>
      </c>
      <c r="AH3" s="125">
        <v>2029</v>
      </c>
      <c r="AI3" s="125">
        <v>2030</v>
      </c>
      <c r="AJ3" s="125">
        <v>2031</v>
      </c>
      <c r="AK3" s="125">
        <v>2032</v>
      </c>
      <c r="AL3" s="125">
        <v>2033</v>
      </c>
      <c r="AM3" s="125">
        <v>2034</v>
      </c>
      <c r="AN3" s="125">
        <v>2035</v>
      </c>
    </row>
    <row r="4" spans="2:40">
      <c r="N4" s="126" t="s">
        <v>9</v>
      </c>
      <c r="O4" s="127">
        <v>-50576.822986710657</v>
      </c>
      <c r="P4" s="127">
        <v>-76924.788095400218</v>
      </c>
      <c r="Q4" s="127">
        <v>-104437.4783279121</v>
      </c>
      <c r="R4" s="127">
        <v>-129154.62260806226</v>
      </c>
      <c r="S4" s="127">
        <v>-156134.27402282433</v>
      </c>
      <c r="T4" s="127">
        <v>-176435.28529805582</v>
      </c>
      <c r="U4" s="127">
        <v>-190238.62578192723</v>
      </c>
      <c r="V4" s="127">
        <v>-195676.75026502128</v>
      </c>
      <c r="W4" s="127">
        <v>-191553.24002267601</v>
      </c>
      <c r="X4" s="127">
        <v>-176981.57431970126</v>
      </c>
      <c r="Y4" s="127">
        <v>-151236.00013550618</v>
      </c>
      <c r="Z4" s="127">
        <v>-117814.87302403274</v>
      </c>
      <c r="AA4" s="127">
        <v>-86307.418393216387</v>
      </c>
      <c r="AB4" s="127">
        <v>-50562.790462977195</v>
      </c>
      <c r="AC4" s="127">
        <v>-11846.217341228155</v>
      </c>
      <c r="AD4" s="127">
        <v>28892.854419390031</v>
      </c>
      <c r="AE4" s="127">
        <v>69416.933572994662</v>
      </c>
      <c r="AF4" s="127">
        <v>110943.7356162176</v>
      </c>
      <c r="AG4" s="127">
        <v>153237.6625108844</v>
      </c>
      <c r="AH4" s="127">
        <v>196149.82427343051</v>
      </c>
      <c r="AI4" s="127">
        <v>239584.61557916063</v>
      </c>
      <c r="AJ4" s="127">
        <v>283528.99507398909</v>
      </c>
      <c r="AK4" s="127">
        <v>327869.77995424741</v>
      </c>
      <c r="AL4" s="127">
        <v>372585.81878681877</v>
      </c>
      <c r="AM4" s="127">
        <v>417659.75122551154</v>
      </c>
      <c r="AN4" s="127">
        <v>463077.23738173593</v>
      </c>
    </row>
    <row r="5" spans="2:40">
      <c r="N5" s="126" t="s">
        <v>8</v>
      </c>
      <c r="O5" s="127">
        <v>-50576.822986710657</v>
      </c>
      <c r="P5" s="127">
        <v>-76924.788095400218</v>
      </c>
      <c r="Q5" s="127">
        <v>-104738.45133449591</v>
      </c>
      <c r="R5" s="127">
        <v>-143191.40109375468</v>
      </c>
      <c r="S5" s="127">
        <v>-231613.52081133076</v>
      </c>
      <c r="T5" s="127">
        <v>-389263.2991642722</v>
      </c>
      <c r="U5" s="127">
        <v>-574919.74499277514</v>
      </c>
      <c r="V5" s="127">
        <v>-798360.18878596206</v>
      </c>
      <c r="W5" s="127">
        <v>-1055261.4845482805</v>
      </c>
      <c r="X5" s="127">
        <v>-1356130.7785271381</v>
      </c>
      <c r="Y5" s="127">
        <v>-1716349.4299199653</v>
      </c>
      <c r="Z5" s="127">
        <v>-2101216.0699024959</v>
      </c>
      <c r="AA5" s="127">
        <v>-2495044.1830117218</v>
      </c>
      <c r="AB5" s="127">
        <v>-2826851.5404701177</v>
      </c>
      <c r="AC5" s="127">
        <v>-3163616.6602759864</v>
      </c>
      <c r="AD5" s="127">
        <v>-3400612.8525343481</v>
      </c>
      <c r="AE5" s="127">
        <v>-3641754.3818610143</v>
      </c>
      <c r="AF5" s="127">
        <v>-4015372.594892038</v>
      </c>
      <c r="AG5" s="127">
        <v>-3927078.9118871726</v>
      </c>
      <c r="AH5" s="127">
        <v>-3187528.0839219559</v>
      </c>
      <c r="AI5" s="127">
        <v>-2536794.3464260423</v>
      </c>
      <c r="AJ5" s="127">
        <v>-1209392.9667166756</v>
      </c>
      <c r="AK5" s="127">
        <v>129823.79649304925</v>
      </c>
      <c r="AL5" s="127">
        <v>2065015.3076874022</v>
      </c>
      <c r="AM5" s="127">
        <v>4241765.0100292005</v>
      </c>
      <c r="AN5" s="127">
        <v>6684111.9381678049</v>
      </c>
    </row>
  </sheetData>
  <phoneticPr fontId="0" type="noConversion"/>
  <pageMargins left="0.75" right="0.75" top="1" bottom="1" header="0.5" footer="0.5"/>
  <pageSetup paperSize="9" scale="54" fitToHeight="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B2:Y14"/>
  <sheetViews>
    <sheetView workbookViewId="0"/>
  </sheetViews>
  <sheetFormatPr defaultRowHeight="12.75"/>
  <cols>
    <col min="1" max="1" width="4.28515625" style="10" customWidth="1"/>
    <col min="2" max="14" width="9.140625" style="10"/>
    <col min="15" max="15" width="5.7109375" style="10" customWidth="1"/>
    <col min="16" max="16" width="22.85546875" style="10" customWidth="1"/>
    <col min="17" max="16384" width="9.140625" style="10"/>
  </cols>
  <sheetData>
    <row r="2" spans="2:25">
      <c r="B2" s="162" t="s">
        <v>60</v>
      </c>
    </row>
    <row r="3" spans="2:25">
      <c r="P3" s="128"/>
      <c r="Q3" s="134">
        <v>2011</v>
      </c>
      <c r="R3" s="134">
        <v>2015</v>
      </c>
      <c r="S3" s="134">
        <v>2020</v>
      </c>
      <c r="T3" s="134">
        <v>2025</v>
      </c>
      <c r="U3" s="134">
        <v>2030</v>
      </c>
      <c r="V3" s="134">
        <v>2035</v>
      </c>
      <c r="W3" s="134">
        <v>2040</v>
      </c>
      <c r="X3" s="134">
        <v>2045</v>
      </c>
      <c r="Y3" s="134">
        <v>2050</v>
      </c>
    </row>
    <row r="4" spans="2:25">
      <c r="P4" s="134" t="s">
        <v>61</v>
      </c>
      <c r="Q4" s="128">
        <v>107.51859832999999</v>
      </c>
      <c r="R4" s="128">
        <v>104.77988535999999</v>
      </c>
      <c r="S4" s="128">
        <v>100.74541698</v>
      </c>
      <c r="T4" s="128">
        <v>100.25227698</v>
      </c>
      <c r="U4" s="128">
        <v>110.55914591300001</v>
      </c>
      <c r="V4" s="128">
        <v>107.92853687600001</v>
      </c>
      <c r="W4" s="128">
        <v>104.369562966</v>
      </c>
      <c r="X4" s="128">
        <v>88.042679075999999</v>
      </c>
      <c r="Y4" s="128">
        <v>80.3799205814</v>
      </c>
    </row>
    <row r="5" spans="2:25">
      <c r="P5" s="134" t="s">
        <v>62</v>
      </c>
      <c r="Q5" s="128">
        <v>357.69702258400002</v>
      </c>
      <c r="R5" s="128">
        <v>363.91932260999999</v>
      </c>
      <c r="S5" s="128">
        <v>364.62772451000001</v>
      </c>
      <c r="T5" s="128">
        <v>339.64771447999999</v>
      </c>
      <c r="U5" s="128">
        <v>295.10085434000001</v>
      </c>
      <c r="V5" s="128">
        <v>297.25705498000002</v>
      </c>
      <c r="W5" s="128">
        <v>211.18517112000001</v>
      </c>
      <c r="X5" s="128">
        <v>118.29307772</v>
      </c>
      <c r="Y5" s="128">
        <v>52.534426691299998</v>
      </c>
    </row>
    <row r="6" spans="2:25">
      <c r="P6" s="134" t="s">
        <v>63</v>
      </c>
      <c r="Q6" s="128">
        <v>30.349390382761101</v>
      </c>
      <c r="R6" s="128">
        <v>20.906427862466696</v>
      </c>
      <c r="S6" s="128">
        <v>14.829842359412085</v>
      </c>
      <c r="T6" s="128">
        <v>4.7305598018412995</v>
      </c>
      <c r="U6" s="128">
        <v>4.4108206796643401</v>
      </c>
      <c r="V6" s="128">
        <v>1.4635217372774798E-2</v>
      </c>
      <c r="W6" s="128">
        <v>1.5599879664860801E-2</v>
      </c>
      <c r="X6" s="128">
        <v>1.0497339632728879</v>
      </c>
      <c r="Y6" s="128">
        <v>1.5651012258427768</v>
      </c>
    </row>
    <row r="7" spans="2:25">
      <c r="P7" s="134" t="s">
        <v>64</v>
      </c>
      <c r="Q7" s="128">
        <v>70.740192589414178</v>
      </c>
      <c r="R7" s="128">
        <v>67.8971897649959</v>
      </c>
      <c r="S7" s="128">
        <v>82.875357476722499</v>
      </c>
      <c r="T7" s="128">
        <v>116.78484661649124</v>
      </c>
      <c r="U7" s="128">
        <v>172.50876322633337</v>
      </c>
      <c r="V7" s="128">
        <v>200.77277567387742</v>
      </c>
      <c r="W7" s="128">
        <v>299.49484144097249</v>
      </c>
      <c r="X7" s="128">
        <v>397.19143959063564</v>
      </c>
      <c r="Y7" s="128">
        <v>460.2975027887191</v>
      </c>
    </row>
    <row r="8" spans="2:25">
      <c r="P8" s="134" t="s">
        <v>65</v>
      </c>
      <c r="Q8" s="128">
        <v>1.6352675829000001</v>
      </c>
      <c r="R8" s="128">
        <v>2.4794488429000001</v>
      </c>
      <c r="S8" s="128">
        <v>5.6447431869999996</v>
      </c>
      <c r="T8" s="128">
        <v>12.028259077000001</v>
      </c>
      <c r="U8" s="128">
        <v>14.2449513809</v>
      </c>
      <c r="V8" s="128">
        <v>11.0348648269</v>
      </c>
      <c r="W8" s="128">
        <v>4.6151456454000002</v>
      </c>
      <c r="X8" s="128">
        <v>2.2399791109999998</v>
      </c>
      <c r="Y8" s="128">
        <v>4.5391068949999998</v>
      </c>
    </row>
    <row r="9" spans="2:25">
      <c r="P9" s="134" t="s">
        <v>66</v>
      </c>
      <c r="Q9" s="128">
        <v>1.5697879254</v>
      </c>
      <c r="R9" s="128">
        <v>1.2196796209</v>
      </c>
      <c r="S9" s="128">
        <v>0.86956800099999998</v>
      </c>
      <c r="T9" s="128">
        <v>0.1016097757</v>
      </c>
      <c r="U9" s="128">
        <v>0</v>
      </c>
      <c r="V9" s="128">
        <v>0</v>
      </c>
      <c r="W9" s="128">
        <v>0</v>
      </c>
      <c r="X9" s="128">
        <v>0</v>
      </c>
      <c r="Y9" s="128">
        <v>0</v>
      </c>
    </row>
    <row r="10" spans="2:25">
      <c r="P10" s="134" t="s">
        <v>67</v>
      </c>
      <c r="Q10" s="128">
        <v>8.7843769989999991</v>
      </c>
      <c r="R10" s="128">
        <v>6.49231201</v>
      </c>
      <c r="S10" s="128">
        <v>6.2050268940000004</v>
      </c>
      <c r="T10" s="128">
        <v>3.2769017530000002</v>
      </c>
      <c r="U10" s="128">
        <v>2.640841601</v>
      </c>
      <c r="V10" s="128">
        <v>0</v>
      </c>
      <c r="W10" s="128">
        <v>0</v>
      </c>
      <c r="X10" s="128">
        <v>0</v>
      </c>
      <c r="Y10" s="128">
        <v>0</v>
      </c>
    </row>
    <row r="11" spans="2:25">
      <c r="P11" s="134" t="s">
        <v>68</v>
      </c>
      <c r="Q11" s="128">
        <v>45.867503030000002</v>
      </c>
      <c r="R11" s="128">
        <v>37.476533107000002</v>
      </c>
      <c r="S11" s="128">
        <v>34.663679825999999</v>
      </c>
      <c r="T11" s="128">
        <v>32.007445009999998</v>
      </c>
      <c r="U11" s="128">
        <v>35.908804340000003</v>
      </c>
      <c r="V11" s="128">
        <v>38.239117890000003</v>
      </c>
      <c r="W11" s="128">
        <v>40.237037280000003</v>
      </c>
      <c r="X11" s="128">
        <v>41.221708870000001</v>
      </c>
      <c r="Y11" s="128">
        <v>41.397894340000001</v>
      </c>
    </row>
    <row r="12" spans="2:25">
      <c r="P12" s="134" t="s">
        <v>69</v>
      </c>
      <c r="Q12" s="128">
        <v>4.6009735774299996</v>
      </c>
      <c r="R12" s="128">
        <v>7.9836954714999999</v>
      </c>
      <c r="S12" s="128">
        <v>10.999252906300001</v>
      </c>
      <c r="T12" s="128">
        <v>12.340716776300001</v>
      </c>
      <c r="U12" s="128">
        <v>12.9405827363</v>
      </c>
      <c r="V12" s="128">
        <v>22.687273716299998</v>
      </c>
      <c r="W12" s="128">
        <v>41.052377097899999</v>
      </c>
      <c r="X12" s="128">
        <v>64.106388297899997</v>
      </c>
      <c r="Y12" s="128">
        <v>76.746365457899998</v>
      </c>
    </row>
    <row r="13" spans="2:25">
      <c r="P13" s="134" t="s">
        <v>70</v>
      </c>
      <c r="Q13" s="128">
        <v>0.36361571500000001</v>
      </c>
      <c r="R13" s="128">
        <v>1.0745960590000001</v>
      </c>
      <c r="S13" s="128">
        <v>1.9885974870000001</v>
      </c>
      <c r="T13" s="128">
        <v>2.932372081</v>
      </c>
      <c r="U13" s="128">
        <v>2.932372081</v>
      </c>
      <c r="V13" s="128">
        <v>4.2289273273000001</v>
      </c>
      <c r="W13" s="128">
        <v>5.4061273623000003</v>
      </c>
      <c r="X13" s="128">
        <v>6.2658067283000003</v>
      </c>
      <c r="Y13" s="128">
        <v>9.991836039999999</v>
      </c>
    </row>
    <row r="14" spans="2:25">
      <c r="P14" s="134" t="s">
        <v>71</v>
      </c>
      <c r="Q14" s="128">
        <v>0.21882263728000001</v>
      </c>
      <c r="R14" s="128">
        <v>0.17505796441999999</v>
      </c>
      <c r="S14" s="128">
        <v>0.13129329823999999</v>
      </c>
      <c r="T14" s="128">
        <v>8.7528608770999994E-2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B1:AW35"/>
  <sheetViews>
    <sheetView workbookViewId="0">
      <selection activeCell="H2" sqref="H2"/>
    </sheetView>
  </sheetViews>
  <sheetFormatPr defaultRowHeight="12.75"/>
  <cols>
    <col min="1" max="1" width="4" style="10" customWidth="1"/>
    <col min="2" max="12" width="9.140625" style="10"/>
    <col min="13" max="13" width="8" style="10" customWidth="1"/>
    <col min="14" max="14" width="3" style="10" customWidth="1"/>
    <col min="15" max="15" width="22" style="10" customWidth="1"/>
    <col min="16" max="16384" width="9.140625" style="10"/>
  </cols>
  <sheetData>
    <row r="1" spans="2:49" ht="9.75" customHeight="1"/>
    <row r="2" spans="2:49">
      <c r="B2" s="132" t="s">
        <v>72</v>
      </c>
    </row>
    <row r="4" spans="2:49">
      <c r="O4" s="33"/>
      <c r="P4" s="33">
        <v>0</v>
      </c>
      <c r="Q4" s="33">
        <v>4</v>
      </c>
      <c r="R4" s="33">
        <v>8</v>
      </c>
      <c r="S4" s="33">
        <v>12</v>
      </c>
      <c r="T4" s="33">
        <v>16</v>
      </c>
      <c r="U4" s="33">
        <v>20</v>
      </c>
      <c r="V4" s="33">
        <v>24</v>
      </c>
      <c r="W4" s="33"/>
      <c r="X4" s="33"/>
      <c r="Y4" s="33">
        <v>0</v>
      </c>
      <c r="Z4" s="33">
        <v>365</v>
      </c>
      <c r="AA4" s="33">
        <v>730</v>
      </c>
      <c r="AB4" s="33">
        <v>1095</v>
      </c>
      <c r="AC4" s="33">
        <v>1460</v>
      </c>
      <c r="AD4" s="33">
        <v>1825</v>
      </c>
      <c r="AE4" s="33">
        <v>2190</v>
      </c>
      <c r="AF4" s="33">
        <v>2555</v>
      </c>
      <c r="AG4" s="33">
        <v>2920</v>
      </c>
      <c r="AH4" s="33">
        <v>3285</v>
      </c>
      <c r="AI4" s="33">
        <v>3650</v>
      </c>
      <c r="AJ4" s="33">
        <v>4015</v>
      </c>
      <c r="AK4" s="33">
        <v>4380</v>
      </c>
      <c r="AL4" s="33">
        <v>4745</v>
      </c>
      <c r="AM4" s="33">
        <v>5110</v>
      </c>
      <c r="AN4" s="33">
        <v>5475</v>
      </c>
      <c r="AO4" s="33">
        <v>5840</v>
      </c>
      <c r="AP4" s="33">
        <v>6205</v>
      </c>
      <c r="AQ4" s="33">
        <v>6570</v>
      </c>
      <c r="AR4" s="33">
        <v>6935</v>
      </c>
      <c r="AS4" s="33">
        <v>7300</v>
      </c>
      <c r="AT4" s="33">
        <v>7665</v>
      </c>
      <c r="AU4" s="33">
        <v>8030</v>
      </c>
      <c r="AV4" s="33">
        <v>8395</v>
      </c>
      <c r="AW4" s="33">
        <v>8760</v>
      </c>
    </row>
    <row r="5" spans="2:49">
      <c r="O5" s="33" t="s">
        <v>73</v>
      </c>
      <c r="P5" s="33">
        <v>8.3776538399995886</v>
      </c>
      <c r="Q5" s="33">
        <v>8.3776538399995886</v>
      </c>
      <c r="R5" s="33">
        <v>9.8550887893387173</v>
      </c>
      <c r="S5" s="33">
        <v>9.9269014911885627</v>
      </c>
      <c r="T5" s="33">
        <v>14.132289790002789</v>
      </c>
      <c r="U5" s="33">
        <v>14.887050713693789</v>
      </c>
      <c r="V5" s="33">
        <v>14.982981863512354</v>
      </c>
      <c r="W5" s="33"/>
      <c r="X5" s="33"/>
      <c r="Y5" s="33">
        <v>12.66780942180576</v>
      </c>
      <c r="Z5" s="33">
        <v>12.66780942180576</v>
      </c>
      <c r="AA5" s="33">
        <v>12.667805368659829</v>
      </c>
      <c r="AB5" s="33">
        <v>8.4253857917515766</v>
      </c>
      <c r="AC5" s="33">
        <v>9.0124227793611045</v>
      </c>
      <c r="AD5" s="33">
        <v>6.8370672142249873</v>
      </c>
      <c r="AE5" s="33">
        <v>6.8370703418387109</v>
      </c>
      <c r="AF5" s="33">
        <v>5.345888516824183</v>
      </c>
      <c r="AG5" s="33">
        <v>6.1714299054359394</v>
      </c>
      <c r="AH5" s="33">
        <v>6.8370695752644144</v>
      </c>
      <c r="AI5" s="33">
        <v>6.6065680421651587</v>
      </c>
      <c r="AJ5" s="33">
        <v>6.1850317646643118</v>
      </c>
      <c r="AK5" s="33">
        <v>4.3810494367796249</v>
      </c>
      <c r="AL5" s="33">
        <v>4.498478590178717</v>
      </c>
      <c r="AM5" s="33">
        <v>3.1729696925415753</v>
      </c>
      <c r="AN5" s="33">
        <v>3.9342188612454572</v>
      </c>
      <c r="AO5" s="33">
        <v>0.31298367239376956</v>
      </c>
      <c r="AP5" s="33">
        <v>0.3129836724508584</v>
      </c>
      <c r="AQ5" s="33">
        <v>0.31298367249807474</v>
      </c>
      <c r="AR5" s="33">
        <v>4.0638612729816543</v>
      </c>
      <c r="AS5" s="33">
        <v>0.20050347701995447</v>
      </c>
      <c r="AT5" s="33">
        <v>3.4353770385092832</v>
      </c>
      <c r="AU5" s="33">
        <v>0.14520859160786598</v>
      </c>
      <c r="AV5" s="33">
        <v>0.15726003402364366</v>
      </c>
      <c r="AW5" s="33">
        <v>0</v>
      </c>
    </row>
    <row r="6" spans="2:49">
      <c r="O6" s="33" t="s">
        <v>69</v>
      </c>
      <c r="P6" s="33">
        <v>18.807639348187152</v>
      </c>
      <c r="Q6" s="33">
        <v>18.807639348187152</v>
      </c>
      <c r="R6" s="33">
        <v>19.867206233222731</v>
      </c>
      <c r="S6" s="33">
        <v>20.356887000625328</v>
      </c>
      <c r="T6" s="33">
        <v>22.830977449916254</v>
      </c>
      <c r="U6" s="33">
        <v>22.027750698057361</v>
      </c>
      <c r="V6" s="33">
        <v>21.81331946516082</v>
      </c>
      <c r="W6" s="33"/>
      <c r="X6" s="33"/>
      <c r="Y6" s="33">
        <v>22.524645779018787</v>
      </c>
      <c r="Z6" s="33">
        <v>22.524645779018787</v>
      </c>
      <c r="AA6" s="33">
        <v>22.935366580932644</v>
      </c>
      <c r="AB6" s="33">
        <v>17.012857253061576</v>
      </c>
      <c r="AC6" s="33">
        <v>16.073349831549493</v>
      </c>
      <c r="AD6" s="33">
        <v>17.026556967380188</v>
      </c>
      <c r="AE6" s="33">
        <v>16.615835234388207</v>
      </c>
      <c r="AF6" s="33">
        <v>15.516932082928601</v>
      </c>
      <c r="AG6" s="33">
        <v>15.931748609614903</v>
      </c>
      <c r="AH6" s="33">
        <v>17.02655932881359</v>
      </c>
      <c r="AI6" s="33">
        <v>13.358980132827014</v>
      </c>
      <c r="AJ6" s="33">
        <v>16.356075330728796</v>
      </c>
      <c r="AK6" s="33">
        <v>12.91849212939843</v>
      </c>
      <c r="AL6" s="33">
        <v>13.024101753195554</v>
      </c>
      <c r="AM6" s="33">
        <v>10.197664980444134</v>
      </c>
      <c r="AN6" s="33">
        <v>10.950353875690681</v>
      </c>
      <c r="AO6" s="33">
        <v>10.421769728517729</v>
      </c>
      <c r="AP6" s="33">
        <v>10.011044867619184</v>
      </c>
      <c r="AQ6" s="33">
        <v>10.42176972825748</v>
      </c>
      <c r="AR6" s="33">
        <v>10.767776302361213</v>
      </c>
      <c r="AS6" s="33">
        <v>8.6862322522561524</v>
      </c>
      <c r="AT6" s="33">
        <v>10.148561194728767</v>
      </c>
      <c r="AU6" s="33">
        <v>7.1324502764363658</v>
      </c>
      <c r="AV6" s="33">
        <v>6.8298935754029166</v>
      </c>
      <c r="AW6" s="33">
        <v>0</v>
      </c>
    </row>
    <row r="7" spans="2:49">
      <c r="O7" s="33" t="s">
        <v>67</v>
      </c>
      <c r="P7" s="33">
        <v>24.296840887774376</v>
      </c>
      <c r="Q7" s="33">
        <v>24.296840887774376</v>
      </c>
      <c r="R7" s="33">
        <v>25.129420977514862</v>
      </c>
      <c r="S7" s="33">
        <v>25.846088540212552</v>
      </c>
      <c r="T7" s="33">
        <v>27.443150419388559</v>
      </c>
      <c r="U7" s="33">
        <v>25.824790084349136</v>
      </c>
      <c r="V7" s="33">
        <v>25.434956025669788</v>
      </c>
      <c r="W7" s="33"/>
      <c r="X7" s="33"/>
      <c r="Y7" s="33">
        <v>27.790829990057965</v>
      </c>
      <c r="Z7" s="33">
        <v>27.790829990057965</v>
      </c>
      <c r="AA7" s="33">
        <v>28.424669318679094</v>
      </c>
      <c r="AB7" s="33">
        <v>21.6212208486291</v>
      </c>
      <c r="AC7" s="33">
        <v>19.868060391663992</v>
      </c>
      <c r="AD7" s="33">
        <v>22.515859705126637</v>
      </c>
      <c r="AE7" s="33">
        <v>21.882019445427385</v>
      </c>
      <c r="AF7" s="33">
        <v>21.006234820675051</v>
      </c>
      <c r="AG7" s="33">
        <v>21.197932820654081</v>
      </c>
      <c r="AH7" s="33">
        <v>22.51586206656004</v>
      </c>
      <c r="AI7" s="33">
        <v>16.982704812421836</v>
      </c>
      <c r="AJ7" s="33">
        <v>21.845378068475245</v>
      </c>
      <c r="AK7" s="33">
        <v>17.526855724965955</v>
      </c>
      <c r="AL7" s="33">
        <v>17.632465348763077</v>
      </c>
      <c r="AM7" s="33">
        <v>13.992375540558633</v>
      </c>
      <c r="AN7" s="33">
        <v>14.74506443580518</v>
      </c>
      <c r="AO7" s="33">
        <v>15.911072466264176</v>
      </c>
      <c r="AP7" s="33">
        <v>15.277229078658362</v>
      </c>
      <c r="AQ7" s="33">
        <v>15.91107246600393</v>
      </c>
      <c r="AR7" s="33">
        <v>14.391500981956037</v>
      </c>
      <c r="AS7" s="33">
        <v>13.294595847823675</v>
      </c>
      <c r="AT7" s="33">
        <v>13.772285874323591</v>
      </c>
      <c r="AU7" s="33">
        <v>10.927160836550865</v>
      </c>
      <c r="AV7" s="33">
        <v>10.453618254997741</v>
      </c>
      <c r="AW7" s="33">
        <v>0</v>
      </c>
    </row>
    <row r="8" spans="2:49">
      <c r="O8" s="33" t="s">
        <v>65</v>
      </c>
      <c r="P8" s="33">
        <v>24.898709001000892</v>
      </c>
      <c r="Q8" s="33">
        <v>24.898709001000892</v>
      </c>
      <c r="R8" s="33">
        <v>25.706400932923462</v>
      </c>
      <c r="S8" s="33">
        <v>26.447956653439068</v>
      </c>
      <c r="T8" s="33">
        <v>27.948855998422442</v>
      </c>
      <c r="U8" s="33">
        <v>26.241119657018835</v>
      </c>
      <c r="V8" s="33">
        <v>25.832053408184478</v>
      </c>
      <c r="W8" s="33"/>
      <c r="X8" s="33"/>
      <c r="Y8" s="33">
        <v>28.368245180982029</v>
      </c>
      <c r="Z8" s="33">
        <v>28.368245180982029</v>
      </c>
      <c r="AA8" s="33">
        <v>29.026548527862776</v>
      </c>
      <c r="AB8" s="33">
        <v>22.126508745661674</v>
      </c>
      <c r="AC8" s="33">
        <v>20.284134618231487</v>
      </c>
      <c r="AD8" s="33">
        <v>23.117738914310319</v>
      </c>
      <c r="AE8" s="33">
        <v>22.45943463635145</v>
      </c>
      <c r="AF8" s="33">
        <v>21.608114029858733</v>
      </c>
      <c r="AG8" s="33">
        <v>21.775348011578146</v>
      </c>
      <c r="AH8" s="33">
        <v>23.117741275743722</v>
      </c>
      <c r="AI8" s="33">
        <v>17.380031148507523</v>
      </c>
      <c r="AJ8" s="33">
        <v>22.447257277658927</v>
      </c>
      <c r="AK8" s="33">
        <v>18.032143621998529</v>
      </c>
      <c r="AL8" s="33">
        <v>18.137753245795651</v>
      </c>
      <c r="AM8" s="33">
        <v>14.408449767126127</v>
      </c>
      <c r="AN8" s="33">
        <v>15.161138662372673</v>
      </c>
      <c r="AO8" s="33">
        <v>16.512951675447859</v>
      </c>
      <c r="AP8" s="33">
        <v>15.854644269582424</v>
      </c>
      <c r="AQ8" s="33">
        <v>16.512951675187612</v>
      </c>
      <c r="AR8" s="33">
        <v>14.788827318041722</v>
      </c>
      <c r="AS8" s="33">
        <v>13.799883744856249</v>
      </c>
      <c r="AT8" s="33">
        <v>14.169612210409277</v>
      </c>
      <c r="AU8" s="33">
        <v>11.343235063118358</v>
      </c>
      <c r="AV8" s="33">
        <v>10.850944591083426</v>
      </c>
      <c r="AW8" s="33">
        <v>0</v>
      </c>
    </row>
    <row r="9" spans="2:49">
      <c r="O9" s="33" t="s">
        <v>61</v>
      </c>
      <c r="P9" s="33">
        <v>50.326299399624929</v>
      </c>
      <c r="Q9" s="33">
        <v>50.326299399624929</v>
      </c>
      <c r="R9" s="33">
        <v>50.694348002004688</v>
      </c>
      <c r="S9" s="33">
        <v>51.875546743288851</v>
      </c>
      <c r="T9" s="33">
        <v>39.949475628643185</v>
      </c>
      <c r="U9" s="33">
        <v>35.025111804532003</v>
      </c>
      <c r="V9" s="33">
        <v>33.374973081174168</v>
      </c>
      <c r="W9" s="33"/>
      <c r="X9" s="33"/>
      <c r="Y9" s="33">
        <v>38.568143042753704</v>
      </c>
      <c r="Z9" s="33">
        <v>38.568143042753704</v>
      </c>
      <c r="AA9" s="33">
        <v>39.658597277542903</v>
      </c>
      <c r="AB9" s="33">
        <v>31.052295619181095</v>
      </c>
      <c r="AC9" s="33">
        <v>27.633983868496092</v>
      </c>
      <c r="AD9" s="33">
        <v>33.74978763665564</v>
      </c>
      <c r="AE9" s="33">
        <v>32.659332472399619</v>
      </c>
      <c r="AF9" s="33">
        <v>32.240162755241975</v>
      </c>
      <c r="AG9" s="33">
        <v>31.975245850704756</v>
      </c>
      <c r="AH9" s="33">
        <v>33.749789998051803</v>
      </c>
      <c r="AI9" s="33">
        <v>24.398703509817228</v>
      </c>
      <c r="AJ9" s="33">
        <v>33.079306003010117</v>
      </c>
      <c r="AK9" s="33">
        <v>26.957930490553178</v>
      </c>
      <c r="AL9" s="33">
        <v>27.063540117319789</v>
      </c>
      <c r="AM9" s="33">
        <v>21.758299013772799</v>
      </c>
      <c r="AN9" s="33">
        <v>22.510987912133253</v>
      </c>
      <c r="AO9" s="33">
        <v>27.145000393902947</v>
      </c>
      <c r="AP9" s="33">
        <v>26.054542101812924</v>
      </c>
      <c r="AQ9" s="33">
        <v>27.145000393642697</v>
      </c>
      <c r="AR9" s="33">
        <v>21.807499677703014</v>
      </c>
      <c r="AS9" s="33">
        <v>22.725670609484158</v>
      </c>
      <c r="AT9" s="33">
        <v>21.188284566956739</v>
      </c>
      <c r="AU9" s="33">
        <v>18.693084305982342</v>
      </c>
      <c r="AV9" s="33">
        <v>17.869616943848261</v>
      </c>
      <c r="AW9" s="33">
        <v>0</v>
      </c>
    </row>
    <row r="10" spans="2:49">
      <c r="O10" s="33" t="s">
        <v>64</v>
      </c>
      <c r="P10" s="33">
        <v>96.055427372002839</v>
      </c>
      <c r="Q10" s="33">
        <v>96.055427372002839</v>
      </c>
      <c r="R10" s="33">
        <v>115.52178007023363</v>
      </c>
      <c r="S10" s="33">
        <v>101.65516984266563</v>
      </c>
      <c r="T10" s="33">
        <v>95.04174919806745</v>
      </c>
      <c r="U10" s="33">
        <v>103.40462003732486</v>
      </c>
      <c r="V10" s="33">
        <v>112.22611290441014</v>
      </c>
      <c r="W10" s="33"/>
      <c r="X10" s="33"/>
      <c r="Y10" s="33">
        <v>121.70453946904171</v>
      </c>
      <c r="Z10" s="33">
        <v>121.70453946904171</v>
      </c>
      <c r="AA10" s="33">
        <v>122.36530802956298</v>
      </c>
      <c r="AB10" s="33">
        <v>98.749696714716336</v>
      </c>
      <c r="AC10" s="33">
        <v>103.87428559150912</v>
      </c>
      <c r="AD10" s="33">
        <v>85.921025740031638</v>
      </c>
      <c r="AE10" s="33">
        <v>94.919899645216887</v>
      </c>
      <c r="AF10" s="33">
        <v>92.393022301223681</v>
      </c>
      <c r="AG10" s="33">
        <v>92.74577118550711</v>
      </c>
      <c r="AH10" s="33">
        <v>91.610210861099404</v>
      </c>
      <c r="AI10" s="33">
        <v>93.548821327757153</v>
      </c>
      <c r="AJ10" s="33">
        <v>82.773116440845328</v>
      </c>
      <c r="AK10" s="33">
        <v>72.467523396496986</v>
      </c>
      <c r="AL10" s="33">
        <v>74.971870723344068</v>
      </c>
      <c r="AM10" s="33">
        <v>68.539770063471252</v>
      </c>
      <c r="AN10" s="33">
        <v>58.83581958485491</v>
      </c>
      <c r="AO10" s="33">
        <v>53.41217035369506</v>
      </c>
      <c r="AP10" s="33">
        <v>52.110928938190959</v>
      </c>
      <c r="AQ10" s="33">
        <v>45.103493007878399</v>
      </c>
      <c r="AR10" s="33">
        <v>47.58368480534287</v>
      </c>
      <c r="AS10" s="33">
        <v>40.607543974632009</v>
      </c>
      <c r="AT10" s="33">
        <v>40.91585939770895</v>
      </c>
      <c r="AU10" s="33">
        <v>34.713956100952103</v>
      </c>
      <c r="AV10" s="33">
        <v>23.296325565711793</v>
      </c>
      <c r="AW10" s="33">
        <v>0</v>
      </c>
    </row>
    <row r="11" spans="2:49">
      <c r="O11" s="33" t="s">
        <v>70</v>
      </c>
      <c r="P11" s="33">
        <v>101.8732564773381</v>
      </c>
      <c r="Q11" s="33">
        <v>101.8732564773381</v>
      </c>
      <c r="R11" s="33">
        <v>121.31660345136143</v>
      </c>
      <c r="S11" s="33">
        <v>106.51954976680301</v>
      </c>
      <c r="T11" s="33">
        <v>98.715463549683236</v>
      </c>
      <c r="U11" s="33">
        <v>106.25845352471066</v>
      </c>
      <c r="V11" s="33">
        <v>114.35135930589074</v>
      </c>
      <c r="W11" s="33"/>
      <c r="X11" s="33"/>
      <c r="Y11" s="33">
        <v>124.51225327355445</v>
      </c>
      <c r="Z11" s="33">
        <v>124.51225327355445</v>
      </c>
      <c r="AA11" s="33">
        <v>124.9084620445273</v>
      </c>
      <c r="AB11" s="33">
        <v>100.67453414753481</v>
      </c>
      <c r="AC11" s="33">
        <v>105.39069107212279</v>
      </c>
      <c r="AD11" s="33">
        <v>87.448166350585467</v>
      </c>
      <c r="AE11" s="33">
        <v>96.410684415782626</v>
      </c>
      <c r="AF11" s="33">
        <v>93.731143821183096</v>
      </c>
      <c r="AG11" s="33">
        <v>94.053726962438176</v>
      </c>
      <c r="AH11" s="33">
        <v>92.952096293632223</v>
      </c>
      <c r="AI11" s="33">
        <v>94.654405166315229</v>
      </c>
      <c r="AJ11" s="33">
        <v>83.930830701215015</v>
      </c>
      <c r="AK11" s="33">
        <v>73.443221289765674</v>
      </c>
      <c r="AL11" s="33">
        <v>75.849881360791343</v>
      </c>
      <c r="AM11" s="33">
        <v>69.357772701065088</v>
      </c>
      <c r="AN11" s="33">
        <v>59.554145944218696</v>
      </c>
      <c r="AO11" s="33">
        <v>53.797851432492806</v>
      </c>
      <c r="AP11" s="33">
        <v>52.495708183085632</v>
      </c>
      <c r="AQ11" s="33">
        <v>45.407146232207253</v>
      </c>
      <c r="AR11" s="33">
        <v>48.079342429456304</v>
      </c>
      <c r="AS11" s="33">
        <v>40.856611854476654</v>
      </c>
      <c r="AT11" s="33">
        <v>41.50229316828613</v>
      </c>
      <c r="AU11" s="33">
        <v>34.940480202903217</v>
      </c>
      <c r="AV11" s="33">
        <v>23.415507519061386</v>
      </c>
      <c r="AW11" s="33">
        <v>0</v>
      </c>
    </row>
    <row r="12" spans="2:49">
      <c r="O12" s="33" t="s">
        <v>62</v>
      </c>
      <c r="P12" s="33">
        <v>258.61285496587266</v>
      </c>
      <c r="Q12" s="33">
        <v>258.61285496587266</v>
      </c>
      <c r="R12" s="33">
        <v>277.07926842886013</v>
      </c>
      <c r="S12" s="33">
        <v>261.7675386024207</v>
      </c>
      <c r="T12" s="33">
        <v>218.24499942273377</v>
      </c>
      <c r="U12" s="33">
        <v>184.32480882976932</v>
      </c>
      <c r="V12" s="33">
        <v>121.48201670479968</v>
      </c>
      <c r="W12" s="33"/>
      <c r="X12" s="33"/>
      <c r="Y12" s="33">
        <v>128.69206525524015</v>
      </c>
      <c r="Z12" s="33">
        <v>128.69206525524015</v>
      </c>
      <c r="AA12" s="33">
        <v>134.09284206986499</v>
      </c>
      <c r="AB12" s="33">
        <v>128.10835954405337</v>
      </c>
      <c r="AC12" s="33">
        <v>107.78925344831637</v>
      </c>
      <c r="AD12" s="33">
        <v>92.098102538586488</v>
      </c>
      <c r="AE12" s="33">
        <v>100.59049595199166</v>
      </c>
      <c r="AF12" s="33">
        <v>98.381080019554872</v>
      </c>
      <c r="AG12" s="33">
        <v>98.233538509240447</v>
      </c>
      <c r="AH12" s="33">
        <v>96.616447273055613</v>
      </c>
      <c r="AI12" s="33">
        <v>95.495554031620529</v>
      </c>
      <c r="AJ12" s="33">
        <v>87.595181690974869</v>
      </c>
      <c r="AK12" s="33">
        <v>75.42283514054742</v>
      </c>
      <c r="AL12" s="33">
        <v>77.829495221630069</v>
      </c>
      <c r="AM12" s="33">
        <v>71.756334919060478</v>
      </c>
      <c r="AN12" s="33">
        <v>61.952708172952796</v>
      </c>
      <c r="AO12" s="33">
        <v>58.447787608325989</v>
      </c>
      <c r="AP12" s="33">
        <v>56.67551970754797</v>
      </c>
      <c r="AQ12" s="33">
        <v>49.071497199668116</v>
      </c>
      <c r="AR12" s="33">
        <v>48.920491175175179</v>
      </c>
      <c r="AS12" s="33">
        <v>42.836225692964035</v>
      </c>
      <c r="AT12" s="33">
        <v>42.343441903249179</v>
      </c>
      <c r="AU12" s="33">
        <v>37.339042409343527</v>
      </c>
      <c r="AV12" s="33">
        <v>24.2566562425882</v>
      </c>
      <c r="AW12" s="33">
        <v>0</v>
      </c>
    </row>
    <row r="13" spans="2:49">
      <c r="O13" s="33" t="s">
        <v>74</v>
      </c>
      <c r="P13" s="33">
        <v>306.41024128409924</v>
      </c>
      <c r="Q13" s="33">
        <v>306.41024128409924</v>
      </c>
      <c r="R13" s="33">
        <v>302.10334272380743</v>
      </c>
      <c r="S13" s="33">
        <v>238.90864637530797</v>
      </c>
      <c r="T13" s="33">
        <v>217.59432467476077</v>
      </c>
      <c r="U13" s="33">
        <v>149.51078490772798</v>
      </c>
      <c r="V13" s="33">
        <v>103.42849177214879</v>
      </c>
      <c r="W13" s="33"/>
      <c r="X13" s="33"/>
      <c r="Y13" s="33">
        <v>161.48973543189771</v>
      </c>
      <c r="Z13" s="33">
        <v>161.48973543189771</v>
      </c>
      <c r="AA13" s="33">
        <v>141.82770237242994</v>
      </c>
      <c r="AB13" s="33">
        <v>128.10835501133064</v>
      </c>
      <c r="AC13" s="33">
        <v>92.320359729543782</v>
      </c>
      <c r="AD13" s="33">
        <v>105.80170551694889</v>
      </c>
      <c r="AE13" s="33">
        <v>101.69886776424264</v>
      </c>
      <c r="AF13" s="33">
        <v>99.703105518997546</v>
      </c>
      <c r="AG13" s="33">
        <v>98.233538214130334</v>
      </c>
      <c r="AH13" s="33">
        <v>89.639772188700164</v>
      </c>
      <c r="AI13" s="33">
        <v>62.940619020384098</v>
      </c>
      <c r="AJ13" s="33">
        <v>86.240642100061223</v>
      </c>
      <c r="AK13" s="33">
        <v>77.952702808528144</v>
      </c>
      <c r="AL13" s="33">
        <v>77.82949188031553</v>
      </c>
      <c r="AM13" s="33">
        <v>61.068273731123114</v>
      </c>
      <c r="AN13" s="33">
        <v>62.549386129754829</v>
      </c>
      <c r="AO13" s="33">
        <v>58.447787551987595</v>
      </c>
      <c r="AP13" s="33">
        <v>56.675519652804724</v>
      </c>
      <c r="AQ13" s="33">
        <v>49.071495644870211</v>
      </c>
      <c r="AR13" s="33">
        <v>48.309135382419953</v>
      </c>
      <c r="AS13" s="33">
        <v>42.836224608489076</v>
      </c>
      <c r="AT13" s="33">
        <v>41.676031375820621</v>
      </c>
      <c r="AU13" s="33">
        <v>37.339041067611475</v>
      </c>
      <c r="AV13" s="33">
        <v>24.256655408424237</v>
      </c>
      <c r="AW13" s="33">
        <v>0</v>
      </c>
    </row>
    <row r="35" spans="2:2">
      <c r="B35" s="129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2:BK32"/>
  <sheetViews>
    <sheetView workbookViewId="0">
      <selection activeCell="J18" sqref="J18"/>
    </sheetView>
  </sheetViews>
  <sheetFormatPr defaultRowHeight="15"/>
  <cols>
    <col min="1" max="1" width="2.7109375" style="18" customWidth="1"/>
    <col min="2" max="9" width="9.140625" style="18"/>
    <col min="10" max="10" width="18.42578125" style="18" customWidth="1"/>
    <col min="11" max="11" width="19" style="18" customWidth="1"/>
    <col min="12" max="12" width="13.140625" style="18" customWidth="1"/>
    <col min="13" max="13" width="9.85546875" style="18" customWidth="1"/>
    <col min="14" max="14" width="10.85546875" style="18" customWidth="1"/>
    <col min="15" max="15" width="10.42578125" style="18" customWidth="1"/>
    <col min="16" max="16" width="10.140625" style="18" customWidth="1"/>
    <col min="17" max="16384" width="9.140625" style="18"/>
  </cols>
  <sheetData>
    <row r="2" spans="2:63">
      <c r="B2" s="132" t="s">
        <v>4</v>
      </c>
      <c r="K2" s="263" t="s">
        <v>5</v>
      </c>
      <c r="L2" s="264"/>
      <c r="M2" s="264"/>
      <c r="N2" s="264"/>
      <c r="O2" s="264"/>
      <c r="P2" s="264"/>
      <c r="Q2" s="263"/>
      <c r="R2" s="263"/>
      <c r="S2" s="263"/>
      <c r="T2" s="263"/>
      <c r="U2" s="263"/>
      <c r="V2" s="263"/>
      <c r="W2" s="263"/>
      <c r="X2" s="263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</row>
    <row r="3" spans="2:63" s="20" customFormat="1">
      <c r="K3" s="19"/>
      <c r="L3" s="5">
        <v>2000</v>
      </c>
      <c r="M3" s="5">
        <v>2001</v>
      </c>
      <c r="N3" s="5">
        <v>2002</v>
      </c>
      <c r="O3" s="5">
        <v>2003</v>
      </c>
      <c r="P3" s="5">
        <v>2004</v>
      </c>
      <c r="Q3" s="19">
        <v>2005</v>
      </c>
      <c r="R3" s="19">
        <v>2006</v>
      </c>
      <c r="S3" s="19">
        <v>2007</v>
      </c>
      <c r="T3" s="19">
        <v>2008</v>
      </c>
      <c r="U3" s="19">
        <v>2009</v>
      </c>
      <c r="V3" s="19">
        <v>2010</v>
      </c>
      <c r="W3" s="19">
        <v>2011</v>
      </c>
      <c r="X3" s="19">
        <v>2012</v>
      </c>
      <c r="Y3" s="19">
        <v>2013</v>
      </c>
      <c r="Z3" s="19">
        <v>2014</v>
      </c>
      <c r="AA3" s="19">
        <v>2015</v>
      </c>
      <c r="AB3" s="19">
        <v>2016</v>
      </c>
      <c r="AC3" s="19">
        <v>2017</v>
      </c>
      <c r="AD3" s="19">
        <v>2018</v>
      </c>
      <c r="AE3" s="19">
        <v>2019</v>
      </c>
      <c r="AF3" s="19">
        <v>2020</v>
      </c>
      <c r="AG3" s="19">
        <v>2021</v>
      </c>
      <c r="AH3" s="19">
        <v>2022</v>
      </c>
      <c r="AI3" s="19">
        <v>2023</v>
      </c>
      <c r="AJ3" s="19">
        <v>2024</v>
      </c>
      <c r="AK3" s="19">
        <v>2025</v>
      </c>
      <c r="AL3" s="19">
        <v>2026</v>
      </c>
      <c r="AM3" s="19">
        <v>2027</v>
      </c>
      <c r="AN3" s="19">
        <v>2028</v>
      </c>
      <c r="AO3" s="19">
        <v>2029</v>
      </c>
      <c r="AP3" s="19">
        <v>2030</v>
      </c>
      <c r="AQ3" s="19">
        <v>2031</v>
      </c>
      <c r="AR3" s="19">
        <v>2032</v>
      </c>
      <c r="AS3" s="19">
        <v>2033</v>
      </c>
      <c r="AT3" s="19">
        <v>2034</v>
      </c>
      <c r="AU3" s="19">
        <v>2035</v>
      </c>
      <c r="AV3" s="19">
        <v>2036</v>
      </c>
    </row>
    <row r="4" spans="2:63">
      <c r="K4" s="19" t="s">
        <v>2</v>
      </c>
      <c r="L4" s="8">
        <v>104.82608338742897</v>
      </c>
      <c r="M4" s="8">
        <v>103.52343397967151</v>
      </c>
      <c r="N4" s="8">
        <v>100.75085264939555</v>
      </c>
      <c r="O4" s="8">
        <v>100.85600609428592</v>
      </c>
      <c r="P4" s="8">
        <v>103.44940507400032</v>
      </c>
      <c r="Q4" s="21">
        <v>102.84094880352308</v>
      </c>
      <c r="R4" s="21">
        <v>105.02855132509832</v>
      </c>
      <c r="S4" s="21">
        <v>106.07395094065538</v>
      </c>
      <c r="T4" s="21">
        <v>104.33279593291053</v>
      </c>
      <c r="U4" s="21">
        <v>94.992151021828874</v>
      </c>
      <c r="V4" s="21">
        <v>98.604022640408516</v>
      </c>
      <c r="W4" s="21">
        <v>100.78907067114022</v>
      </c>
      <c r="X4" s="21">
        <v>100</v>
      </c>
      <c r="Y4" s="21">
        <v>102.03700154532464</v>
      </c>
      <c r="Z4" s="21">
        <v>104.06449292581537</v>
      </c>
      <c r="AA4" s="21">
        <v>105.48919920102593</v>
      </c>
      <c r="AB4" s="21">
        <v>106.72628179891484</v>
      </c>
      <c r="AC4" s="21">
        <v>107.83984051657933</v>
      </c>
      <c r="AD4" s="21">
        <v>108.86461266383517</v>
      </c>
      <c r="AE4" s="21">
        <v>110.04409875295316</v>
      </c>
      <c r="AF4" s="21">
        <v>111.33145141331586</v>
      </c>
      <c r="AG4" s="21">
        <v>112.78491202232514</v>
      </c>
      <c r="AH4" s="21">
        <v>114.23992864394265</v>
      </c>
      <c r="AI4" s="21">
        <v>115.96823523259687</v>
      </c>
      <c r="AJ4" s="21">
        <v>117.8552471414782</v>
      </c>
      <c r="AK4" s="21">
        <v>119.78607101238185</v>
      </c>
      <c r="AL4" s="21">
        <v>121.68137670671516</v>
      </c>
      <c r="AM4" s="21">
        <v>123.51866739751969</v>
      </c>
      <c r="AN4" s="21">
        <v>125.33365874106897</v>
      </c>
      <c r="AO4" s="21">
        <v>127.16637249396328</v>
      </c>
      <c r="AP4" s="21">
        <v>129.03826174463447</v>
      </c>
      <c r="AQ4" s="21">
        <v>131.04829112539241</v>
      </c>
      <c r="AR4" s="21">
        <v>133.00648352895195</v>
      </c>
      <c r="AS4" s="21">
        <v>134.99393627201252</v>
      </c>
      <c r="AT4" s="21">
        <v>137.01108657793694</v>
      </c>
      <c r="AU4" s="21">
        <v>139.05837820330913</v>
      </c>
      <c r="AV4" s="21">
        <v>141.13626153555708</v>
      </c>
    </row>
    <row r="5" spans="2:63">
      <c r="K5" s="19" t="s">
        <v>3</v>
      </c>
      <c r="L5" s="8">
        <v>104.82608338742897</v>
      </c>
      <c r="M5" s="8">
        <v>103.52343397967151</v>
      </c>
      <c r="N5" s="8">
        <v>100.75085264939555</v>
      </c>
      <c r="O5" s="8">
        <v>100.85600609428592</v>
      </c>
      <c r="P5" s="8">
        <v>103.44940507400032</v>
      </c>
      <c r="Q5" s="21">
        <v>102.84094880352308</v>
      </c>
      <c r="R5" s="21">
        <v>105.02855132509832</v>
      </c>
      <c r="S5" s="21">
        <v>106.07395094065538</v>
      </c>
      <c r="T5" s="21">
        <v>104.33279593291053</v>
      </c>
      <c r="U5" s="21">
        <v>94.992151021828874</v>
      </c>
      <c r="V5" s="21">
        <v>98.604022640408516</v>
      </c>
      <c r="W5" s="21">
        <v>100.78907067114022</v>
      </c>
      <c r="X5" s="21">
        <v>100</v>
      </c>
      <c r="Y5" s="21">
        <v>99.029927738542753</v>
      </c>
      <c r="Z5" s="21">
        <v>97.872895019131178</v>
      </c>
      <c r="AA5" s="21">
        <v>96.988192540221078</v>
      </c>
      <c r="AB5" s="21">
        <v>96.184835401078388</v>
      </c>
      <c r="AC5" s="21">
        <v>95.443818637553733</v>
      </c>
      <c r="AD5" s="21">
        <v>94.75244540578278</v>
      </c>
      <c r="AE5" s="21">
        <v>94.216570828501034</v>
      </c>
      <c r="AF5" s="21">
        <v>93.82608705021363</v>
      </c>
      <c r="AG5" s="21">
        <v>93.629974187177609</v>
      </c>
      <c r="AH5" s="21">
        <v>93.522887317761814</v>
      </c>
      <c r="AI5" s="21">
        <v>93.72197356503446</v>
      </c>
      <c r="AJ5" s="21">
        <v>94.028613101030402</v>
      </c>
      <c r="AK5" s="21">
        <v>94.34671298179623</v>
      </c>
      <c r="AL5" s="21">
        <v>94.612999164264323</v>
      </c>
      <c r="AM5" s="21">
        <v>94.811610187110361</v>
      </c>
      <c r="AN5" s="21">
        <v>94.97222722987766</v>
      </c>
      <c r="AO5" s="21">
        <v>95.126336587679859</v>
      </c>
      <c r="AP5" s="21">
        <v>95.289954071797041</v>
      </c>
      <c r="AQ5" s="21">
        <v>95.535516562255367</v>
      </c>
      <c r="AR5" s="21">
        <v>95.721096718692735</v>
      </c>
      <c r="AS5" s="21">
        <v>95.907037369276154</v>
      </c>
      <c r="AT5" s="21">
        <v>96.09333921427465</v>
      </c>
      <c r="AU5" s="21">
        <v>96.280002955317499</v>
      </c>
      <c r="AV5" s="21">
        <v>96.467029295396927</v>
      </c>
    </row>
    <row r="6" spans="2:63">
      <c r="K6" s="10"/>
      <c r="L6" s="10"/>
      <c r="M6" s="10"/>
      <c r="N6" s="10"/>
      <c r="O6" s="10"/>
      <c r="P6" s="10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0"/>
      <c r="BF6" s="10"/>
      <c r="BG6" s="10"/>
      <c r="BH6" s="10"/>
      <c r="BI6" s="10"/>
      <c r="BJ6" s="10"/>
      <c r="BK6" s="10"/>
    </row>
    <row r="9" spans="2:63"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</row>
    <row r="10" spans="2:63"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2:63"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2:63"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</row>
    <row r="17" spans="9:47">
      <c r="K17" s="23"/>
      <c r="L17" s="23"/>
      <c r="M17" s="23"/>
      <c r="N17" s="23"/>
      <c r="O17" s="23"/>
      <c r="P17" s="2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</row>
    <row r="18" spans="9:47">
      <c r="K18" s="23"/>
      <c r="L18" s="23"/>
      <c r="M18" s="23"/>
      <c r="N18" s="23"/>
      <c r="O18" s="23"/>
      <c r="P18" s="23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</row>
    <row r="19" spans="9:47">
      <c r="K19" s="25"/>
      <c r="L19" s="25"/>
      <c r="M19" s="25"/>
      <c r="N19" s="25"/>
      <c r="O19" s="25"/>
      <c r="P19" s="25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</row>
    <row r="20" spans="9:47">
      <c r="K20" s="26"/>
      <c r="L20" s="26"/>
      <c r="M20" s="26"/>
      <c r="N20" s="26"/>
      <c r="O20" s="26"/>
      <c r="P20" s="26"/>
    </row>
    <row r="21" spans="9:47">
      <c r="K21" s="26"/>
      <c r="L21" s="26"/>
      <c r="M21" s="26"/>
      <c r="N21" s="26"/>
      <c r="O21" s="26"/>
      <c r="P21" s="26"/>
    </row>
    <row r="22" spans="9:47">
      <c r="K22" s="27"/>
      <c r="L22" s="28"/>
      <c r="M22" s="28"/>
      <c r="N22" s="28"/>
      <c r="O22" s="28"/>
      <c r="P22" s="28"/>
    </row>
    <row r="23" spans="9:47">
      <c r="I23" s="26"/>
      <c r="J23" s="26"/>
      <c r="K23" s="27"/>
      <c r="L23" s="28"/>
      <c r="M23" s="28"/>
      <c r="N23" s="28"/>
      <c r="O23" s="28"/>
      <c r="P23" s="28"/>
    </row>
    <row r="24" spans="9:47">
      <c r="I24" s="26"/>
      <c r="J24" s="29"/>
      <c r="K24" s="30"/>
      <c r="L24" s="31"/>
      <c r="M24" s="31"/>
      <c r="N24" s="31"/>
      <c r="O24" s="31"/>
      <c r="P24" s="31"/>
    </row>
    <row r="25" spans="9:47">
      <c r="I25" s="26"/>
      <c r="J25" s="29"/>
      <c r="K25" s="30"/>
      <c r="L25" s="31"/>
      <c r="M25" s="31"/>
      <c r="N25" s="31"/>
      <c r="O25" s="31"/>
      <c r="P25" s="31"/>
    </row>
    <row r="26" spans="9:47">
      <c r="I26" s="26"/>
      <c r="J26" s="29"/>
      <c r="K26" s="30"/>
      <c r="L26" s="31"/>
      <c r="M26" s="31"/>
      <c r="N26" s="31"/>
      <c r="O26" s="31"/>
      <c r="P26" s="31"/>
    </row>
    <row r="27" spans="9:47">
      <c r="I27" s="26"/>
      <c r="J27" s="29"/>
      <c r="K27" s="30"/>
      <c r="L27" s="31"/>
      <c r="M27" s="31"/>
      <c r="N27" s="31"/>
      <c r="O27" s="31"/>
      <c r="P27" s="31"/>
    </row>
    <row r="28" spans="9:47">
      <c r="I28" s="26"/>
      <c r="J28" s="26"/>
      <c r="K28" s="26"/>
      <c r="L28" s="26"/>
      <c r="M28" s="26"/>
      <c r="N28" s="26"/>
      <c r="O28" s="26"/>
      <c r="P28" s="26"/>
    </row>
    <row r="29" spans="9:47">
      <c r="K29" s="26"/>
      <c r="L29" s="26"/>
      <c r="M29" s="26"/>
      <c r="N29" s="26"/>
      <c r="O29" s="26"/>
      <c r="P29" s="26"/>
    </row>
    <row r="30" spans="9:47">
      <c r="K30" s="26"/>
      <c r="L30" s="26"/>
      <c r="M30" s="26"/>
      <c r="N30" s="26"/>
      <c r="O30" s="26"/>
      <c r="P30" s="26"/>
    </row>
    <row r="31" spans="9:47">
      <c r="K31" s="26"/>
      <c r="L31" s="26"/>
      <c r="M31" s="26"/>
      <c r="N31" s="26"/>
      <c r="O31" s="26"/>
      <c r="P31" s="26"/>
    </row>
    <row r="32" spans="9:47">
      <c r="K32" s="26"/>
      <c r="L32" s="26"/>
      <c r="M32" s="26"/>
      <c r="N32" s="26"/>
      <c r="O32" s="26"/>
      <c r="P32" s="26"/>
    </row>
  </sheetData>
  <phoneticPr fontId="72" type="noConversion"/>
  <pageMargins left="0.7" right="0.7" top="0.75" bottom="0.75" header="0.3" footer="0.3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B2:V96"/>
  <sheetViews>
    <sheetView workbookViewId="0"/>
  </sheetViews>
  <sheetFormatPr defaultRowHeight="12.75"/>
  <cols>
    <col min="1" max="1" width="4.85546875" style="10" customWidth="1"/>
    <col min="2" max="14" width="9.140625" style="10"/>
    <col min="15" max="15" width="23.28515625" style="10" bestFit="1" customWidth="1"/>
    <col min="16" max="16" width="12.7109375" style="10" bestFit="1" customWidth="1"/>
    <col min="17" max="16384" width="9.140625" style="10"/>
  </cols>
  <sheetData>
    <row r="2" spans="2:20">
      <c r="B2" s="132" t="s">
        <v>75</v>
      </c>
    </row>
    <row r="3" spans="2:20">
      <c r="O3" s="102"/>
      <c r="P3" s="102" t="s">
        <v>76</v>
      </c>
      <c r="Q3" s="102" t="s">
        <v>77</v>
      </c>
      <c r="R3" s="102" t="s">
        <v>78</v>
      </c>
      <c r="S3" s="102" t="s">
        <v>79</v>
      </c>
      <c r="T3" s="102" t="s">
        <v>80</v>
      </c>
    </row>
    <row r="4" spans="2:20">
      <c r="O4" s="135">
        <v>1990</v>
      </c>
      <c r="P4" s="130">
        <v>452.25004205615829</v>
      </c>
      <c r="Q4" s="130">
        <v>1.9442091843678564</v>
      </c>
      <c r="R4" s="130">
        <v>36.648633682404189</v>
      </c>
      <c r="S4" s="130">
        <v>7.4280602720598088</v>
      </c>
      <c r="T4" s="130">
        <v>0</v>
      </c>
    </row>
    <row r="5" spans="2:20">
      <c r="O5" s="135">
        <v>1991</v>
      </c>
      <c r="P5" s="130">
        <v>457.62624156755982</v>
      </c>
      <c r="Q5" s="130">
        <v>2.6946272953356818</v>
      </c>
      <c r="R5" s="130">
        <v>36.702769583527292</v>
      </c>
      <c r="S5" s="130">
        <v>8.6754910093947384</v>
      </c>
      <c r="T5" s="130">
        <v>0</v>
      </c>
    </row>
    <row r="6" spans="2:20">
      <c r="O6" s="135">
        <v>1992</v>
      </c>
      <c r="P6" s="130">
        <v>462.60044749952141</v>
      </c>
      <c r="Q6" s="130">
        <v>3.482314369099837</v>
      </c>
      <c r="R6" s="130">
        <v>36.686423428302497</v>
      </c>
      <c r="S6" s="130">
        <v>10.025158103551446</v>
      </c>
      <c r="T6" s="130">
        <v>0</v>
      </c>
    </row>
    <row r="7" spans="2:20">
      <c r="O7" s="135">
        <v>1993</v>
      </c>
      <c r="P7" s="130">
        <v>467.36150821344495</v>
      </c>
      <c r="Q7" s="130">
        <v>4.2966389903821138</v>
      </c>
      <c r="R7" s="130">
        <v>36.617064609609201</v>
      </c>
      <c r="S7" s="130">
        <v>11.482392871850475</v>
      </c>
      <c r="T7" s="130">
        <v>0</v>
      </c>
    </row>
    <row r="8" spans="2:20">
      <c r="O8" s="135">
        <v>1994</v>
      </c>
      <c r="P8" s="130">
        <v>471.99809255998127</v>
      </c>
      <c r="Q8" s="130">
        <v>5.1268415621319461</v>
      </c>
      <c r="R8" s="130">
        <v>36.508910169802498</v>
      </c>
      <c r="S8" s="130">
        <v>13.052870922453426</v>
      </c>
      <c r="T8" s="130">
        <v>0</v>
      </c>
    </row>
    <row r="9" spans="2:20">
      <c r="O9" s="135">
        <v>1995</v>
      </c>
      <c r="P9" s="130">
        <v>476.60789295939185</v>
      </c>
      <c r="Q9" s="130">
        <v>5.9622675240764638</v>
      </c>
      <c r="R9" s="130">
        <v>36.376299742528936</v>
      </c>
      <c r="S9" s="130">
        <v>14.743515539096524</v>
      </c>
      <c r="T9" s="130">
        <v>0</v>
      </c>
    </row>
    <row r="10" spans="2:20">
      <c r="O10" s="135">
        <v>1996</v>
      </c>
      <c r="P10" s="130">
        <v>480.97860750700147</v>
      </c>
      <c r="Q10" s="130">
        <v>6.788026735265186</v>
      </c>
      <c r="R10" s="130">
        <v>36.210478899711681</v>
      </c>
      <c r="S10" s="130">
        <v>16.552124379935449</v>
      </c>
      <c r="T10" s="130">
        <v>0</v>
      </c>
    </row>
    <row r="11" spans="2:20">
      <c r="O11" s="135">
        <v>1997</v>
      </c>
      <c r="P11" s="130">
        <v>485.69765039014368</v>
      </c>
      <c r="Q11" s="130">
        <v>7.6003651605784084</v>
      </c>
      <c r="R11" s="130">
        <v>36.065543261589575</v>
      </c>
      <c r="S11" s="130">
        <v>18.50522187189862</v>
      </c>
      <c r="T11" s="130">
        <v>0</v>
      </c>
    </row>
    <row r="12" spans="2:20">
      <c r="O12" s="135">
        <v>1998</v>
      </c>
      <c r="P12" s="130">
        <v>490.54823369646039</v>
      </c>
      <c r="Q12" s="130">
        <v>8.3973036066558038</v>
      </c>
      <c r="R12" s="130">
        <v>35.921877000000002</v>
      </c>
      <c r="S12" s="130">
        <v>20.597587474105396</v>
      </c>
      <c r="T12" s="130">
        <v>0</v>
      </c>
    </row>
    <row r="13" spans="2:20">
      <c r="O13" s="135">
        <v>1999</v>
      </c>
      <c r="P13" s="130">
        <v>481.71225275624471</v>
      </c>
      <c r="Q13" s="130">
        <v>25.602738221409851</v>
      </c>
      <c r="R13" s="130">
        <v>34.470530772908369</v>
      </c>
      <c r="S13" s="130">
        <v>24.963061375831625</v>
      </c>
      <c r="T13" s="130">
        <v>0</v>
      </c>
    </row>
    <row r="14" spans="2:20">
      <c r="O14" s="135">
        <v>2000</v>
      </c>
      <c r="P14" s="130">
        <v>472.9107338675957</v>
      </c>
      <c r="Q14" s="130">
        <v>42.808172836163884</v>
      </c>
      <c r="R14" s="130">
        <v>33.019184545816735</v>
      </c>
      <c r="S14" s="130">
        <v>29.328535277557851</v>
      </c>
      <c r="T14" s="130">
        <v>0</v>
      </c>
    </row>
    <row r="15" spans="2:20">
      <c r="O15" s="135">
        <v>2001</v>
      </c>
      <c r="P15" s="130">
        <v>464.21848776352653</v>
      </c>
      <c r="Q15" s="130">
        <v>60.013607450917931</v>
      </c>
      <c r="R15" s="130">
        <v>31.567838318725101</v>
      </c>
      <c r="S15" s="130">
        <v>33.694009179284073</v>
      </c>
      <c r="T15" s="130">
        <v>0</v>
      </c>
    </row>
    <row r="16" spans="2:20">
      <c r="O16" s="135">
        <v>2002</v>
      </c>
      <c r="P16" s="130">
        <v>455.44691051651813</v>
      </c>
      <c r="Q16" s="130">
        <v>77.219042065671985</v>
      </c>
      <c r="R16" s="130">
        <v>30.116492091633468</v>
      </c>
      <c r="S16" s="130">
        <v>38.059483081010299</v>
      </c>
      <c r="T16" s="130">
        <v>0.42470119521912353</v>
      </c>
    </row>
    <row r="17" spans="15:22">
      <c r="O17" s="135">
        <v>2003</v>
      </c>
      <c r="P17" s="130">
        <v>446.66490266807949</v>
      </c>
      <c r="Q17" s="130">
        <v>94.424476680426011</v>
      </c>
      <c r="R17" s="130">
        <v>28.665145864541834</v>
      </c>
      <c r="S17" s="130">
        <v>42.424956982736518</v>
      </c>
      <c r="T17" s="130">
        <v>0.84940239043824706</v>
      </c>
    </row>
    <row r="18" spans="15:22">
      <c r="O18" s="135">
        <v>2004</v>
      </c>
      <c r="P18" s="130">
        <v>437.86489273970818</v>
      </c>
      <c r="Q18" s="130">
        <v>111.62991129518009</v>
      </c>
      <c r="R18" s="130">
        <v>27.213799637450201</v>
      </c>
      <c r="S18" s="130">
        <v>46.790430884462751</v>
      </c>
      <c r="T18" s="130">
        <v>1.6988047808764941</v>
      </c>
    </row>
    <row r="19" spans="15:22">
      <c r="O19" s="135">
        <v>2005</v>
      </c>
      <c r="P19" s="130">
        <v>429.12266312975936</v>
      </c>
      <c r="Q19" s="130">
        <v>128.83534590993415</v>
      </c>
      <c r="R19" s="130">
        <v>25.762453410358567</v>
      </c>
      <c r="S19" s="130">
        <v>51.155904786188977</v>
      </c>
      <c r="T19" s="130">
        <v>2.5482071713147407</v>
      </c>
      <c r="V19" s="131"/>
    </row>
    <row r="20" spans="15:22">
      <c r="O20" s="135">
        <v>2006</v>
      </c>
      <c r="P20" s="130">
        <v>420.38043351981065</v>
      </c>
      <c r="Q20" s="130">
        <v>146.04078052468819</v>
      </c>
      <c r="R20" s="130">
        <v>24.311107183266934</v>
      </c>
      <c r="S20" s="130">
        <v>55.521378687915195</v>
      </c>
      <c r="T20" s="130">
        <v>3.3976095617529882</v>
      </c>
      <c r="V20" s="131"/>
    </row>
    <row r="21" spans="15:22">
      <c r="O21" s="135">
        <v>2007</v>
      </c>
      <c r="P21" s="130">
        <v>411.63027888446209</v>
      </c>
      <c r="Q21" s="130">
        <v>163.2462151394422</v>
      </c>
      <c r="R21" s="130">
        <v>22.859760956175297</v>
      </c>
      <c r="S21" s="130">
        <v>59.886852589641428</v>
      </c>
      <c r="T21" s="130">
        <v>4.2470119521912348</v>
      </c>
      <c r="V21" s="131"/>
    </row>
    <row r="22" spans="15:22">
      <c r="O22" s="135">
        <v>2008</v>
      </c>
      <c r="P22" s="130">
        <v>392.52407780346726</v>
      </c>
      <c r="Q22" s="130">
        <v>165.70176816320011</v>
      </c>
      <c r="R22" s="130">
        <v>21.40841472908366</v>
      </c>
      <c r="S22" s="130">
        <v>87.880827578738689</v>
      </c>
      <c r="T22" s="130">
        <v>4.3108955958777422</v>
      </c>
      <c r="V22" s="131"/>
    </row>
    <row r="23" spans="15:22">
      <c r="O23" s="135">
        <v>2009</v>
      </c>
      <c r="P23" s="130">
        <v>337.97635637298748</v>
      </c>
      <c r="Q23" s="130">
        <v>168.17771406963476</v>
      </c>
      <c r="R23" s="130">
        <v>19.957068501992026</v>
      </c>
      <c r="S23" s="130">
        <v>151.37808097986994</v>
      </c>
      <c r="T23" s="130">
        <v>4.3753097806024845</v>
      </c>
      <c r="V23" s="131"/>
    </row>
    <row r="24" spans="15:22">
      <c r="O24" s="135">
        <v>2010</v>
      </c>
      <c r="P24" s="130">
        <v>242.274</v>
      </c>
      <c r="Q24" s="130">
        <v>189.34299999999999</v>
      </c>
      <c r="R24" s="130">
        <v>18.506</v>
      </c>
      <c r="S24" s="130">
        <v>237.429</v>
      </c>
      <c r="T24" s="130">
        <v>4.4400000000000004</v>
      </c>
      <c r="V24" s="131"/>
    </row>
    <row r="25" spans="15:22">
      <c r="O25" s="135">
        <v>2011</v>
      </c>
      <c r="P25" s="130">
        <v>147.452</v>
      </c>
      <c r="Q25" s="130">
        <v>222.631</v>
      </c>
      <c r="R25" s="130">
        <v>17.053999999999998</v>
      </c>
      <c r="S25" s="130">
        <v>310.55799999999999</v>
      </c>
      <c r="T25" s="130">
        <v>4.5060000000000002</v>
      </c>
      <c r="V25" s="131"/>
    </row>
    <row r="26" spans="15:22">
      <c r="O26" s="135">
        <v>2012</v>
      </c>
      <c r="P26" s="130">
        <v>73.725999999999999</v>
      </c>
      <c r="Q26" s="130">
        <v>242.2011471086864</v>
      </c>
      <c r="R26" s="130">
        <v>15.602</v>
      </c>
      <c r="S26" s="130">
        <v>375.35322626999533</v>
      </c>
      <c r="T26" s="130">
        <v>4.5729810810810809</v>
      </c>
      <c r="V26" s="131"/>
    </row>
    <row r="27" spans="15:22">
      <c r="O27" s="135">
        <v>2013</v>
      </c>
      <c r="P27" s="130">
        <v>29.490400000000001</v>
      </c>
      <c r="Q27" s="130">
        <v>252.84636740327605</v>
      </c>
      <c r="R27" s="130">
        <v>14.15</v>
      </c>
      <c r="S27" s="130">
        <v>420.06257017527423</v>
      </c>
      <c r="T27" s="130">
        <v>4.6409578268809346</v>
      </c>
      <c r="V27" s="131"/>
    </row>
    <row r="28" spans="15:22">
      <c r="O28" s="135">
        <v>2014</v>
      </c>
      <c r="P28" s="130">
        <v>8.8471200000000003</v>
      </c>
      <c r="Q28" s="130">
        <v>252.84636740327605</v>
      </c>
      <c r="R28" s="130">
        <v>12.698</v>
      </c>
      <c r="S28" s="130">
        <v>452.32053824525406</v>
      </c>
      <c r="T28" s="130">
        <v>4.7099450378210559</v>
      </c>
    </row>
    <row r="29" spans="15:22">
      <c r="O29" s="135">
        <v>2015</v>
      </c>
      <c r="P29" s="130">
        <v>1.7694240000000001</v>
      </c>
      <c r="Q29" s="130">
        <v>227.56173066294846</v>
      </c>
      <c r="R29" s="130">
        <v>11.246</v>
      </c>
      <c r="S29" s="130">
        <v>471.12476118600733</v>
      </c>
      <c r="T29" s="130">
        <v>30.465576281930758</v>
      </c>
    </row>
    <row r="30" spans="15:22">
      <c r="O30" s="135">
        <v>2016</v>
      </c>
      <c r="P30" s="130">
        <v>0.17694240000000003</v>
      </c>
      <c r="Q30" s="130">
        <v>159.29321146406392</v>
      </c>
      <c r="R30" s="130">
        <v>9.7940000000000005</v>
      </c>
      <c r="S30" s="130">
        <v>482.25053427386365</v>
      </c>
      <c r="T30" s="130">
        <v>101.78065310900838</v>
      </c>
    </row>
    <row r="31" spans="15:22">
      <c r="O31" s="135">
        <v>2017</v>
      </c>
      <c r="P31" s="130">
        <v>1.769424E-2</v>
      </c>
      <c r="Q31" s="130">
        <v>79.646605732031958</v>
      </c>
      <c r="R31" s="130">
        <v>8.3420000000000005</v>
      </c>
      <c r="S31" s="130">
        <v>485.13029924442014</v>
      </c>
      <c r="T31" s="130">
        <v>191.60532415194118</v>
      </c>
    </row>
    <row r="32" spans="15:22">
      <c r="O32" s="135">
        <v>2018</v>
      </c>
      <c r="P32" s="130">
        <v>1.7694240000000001E-3</v>
      </c>
      <c r="Q32" s="130">
        <v>23.893981719609585</v>
      </c>
      <c r="R32" s="130">
        <v>6.89</v>
      </c>
      <c r="S32" s="130">
        <v>479.05820852386159</v>
      </c>
      <c r="T32" s="130">
        <v>266.51848057955766</v>
      </c>
    </row>
    <row r="33" spans="15:20">
      <c r="O33" s="135">
        <v>2019</v>
      </c>
      <c r="P33" s="130">
        <v>1.7694240000000003E-4</v>
      </c>
      <c r="Q33" s="130">
        <v>2.3893981719609587</v>
      </c>
      <c r="R33" s="130">
        <v>5.4379999999999997</v>
      </c>
      <c r="S33" s="130">
        <v>465.65704758185268</v>
      </c>
      <c r="T33" s="130">
        <v>314.67491218516204</v>
      </c>
    </row>
    <row r="34" spans="15:20">
      <c r="O34" s="135">
        <v>2020</v>
      </c>
      <c r="P34" s="130">
        <v>1.7694240000000004E-5</v>
      </c>
      <c r="Q34" s="130">
        <v>0.23893981719609589</v>
      </c>
      <c r="R34" s="130">
        <v>3.9860000000000002</v>
      </c>
      <c r="S34" s="130">
        <v>447.61807116135998</v>
      </c>
      <c r="T34" s="130">
        <v>348.29286175844317</v>
      </c>
    </row>
    <row r="35" spans="15:20">
      <c r="O35" s="135">
        <v>2021</v>
      </c>
      <c r="P35" s="130">
        <v>1.7694240000000006E-6</v>
      </c>
      <c r="Q35" s="130">
        <v>2.3893981719609589E-2</v>
      </c>
      <c r="R35" s="130">
        <v>2.5339999999999998</v>
      </c>
      <c r="S35" s="130">
        <v>426.39914130705523</v>
      </c>
      <c r="T35" s="130">
        <v>383.33719376976399</v>
      </c>
    </row>
    <row r="36" spans="15:20">
      <c r="O36" s="135">
        <v>2022</v>
      </c>
      <c r="P36" s="130">
        <v>1.7694240000000005E-7</v>
      </c>
      <c r="Q36" s="130">
        <v>2.3893981719609594E-3</v>
      </c>
      <c r="R36" s="130">
        <v>1.0820000000000001</v>
      </c>
      <c r="S36" s="130">
        <v>401.8605140885627</v>
      </c>
      <c r="T36" s="130">
        <v>421.69241773028807</v>
      </c>
    </row>
    <row r="37" spans="15:20">
      <c r="O37" s="135">
        <v>2023</v>
      </c>
      <c r="P37" s="130">
        <v>1.7694240000000007E-8</v>
      </c>
      <c r="Q37" s="130">
        <v>2.3893981719609592E-4</v>
      </c>
      <c r="R37" s="130">
        <v>0</v>
      </c>
      <c r="S37" s="130">
        <v>373.30392055250621</v>
      </c>
      <c r="T37" s="130">
        <v>463.86380996167173</v>
      </c>
    </row>
    <row r="38" spans="15:20">
      <c r="O38" s="135">
        <v>2024</v>
      </c>
      <c r="P38" s="130">
        <v>1.7694240000000007E-9</v>
      </c>
      <c r="Q38" s="130">
        <v>2.3893981719609597E-5</v>
      </c>
      <c r="R38" s="130">
        <v>0</v>
      </c>
      <c r="S38" s="130">
        <v>339.63859516269014</v>
      </c>
      <c r="T38" s="130">
        <v>510.25040600367441</v>
      </c>
    </row>
    <row r="39" spans="15:20">
      <c r="O39" s="135">
        <v>2025</v>
      </c>
      <c r="P39" s="130">
        <v>1.7694240000000008E-10</v>
      </c>
      <c r="Q39" s="130">
        <v>2.3893981719609595E-6</v>
      </c>
      <c r="R39" s="130">
        <v>0</v>
      </c>
      <c r="S39" s="130">
        <v>301.5279109747691</v>
      </c>
      <c r="T39" s="130">
        <v>561.27546810862543</v>
      </c>
    </row>
    <row r="40" spans="15:20">
      <c r="O40" s="135">
        <v>2026</v>
      </c>
      <c r="P40" s="130">
        <v>1.769424000000001E-11</v>
      </c>
      <c r="Q40" s="130">
        <v>2.3893981719609598E-7</v>
      </c>
      <c r="R40" s="130">
        <v>0</v>
      </c>
      <c r="S40" s="130">
        <v>258.5109586678808</v>
      </c>
      <c r="T40" s="130">
        <v>617.40301706994626</v>
      </c>
    </row>
    <row r="41" spans="15:20">
      <c r="O41" s="135">
        <v>2027</v>
      </c>
      <c r="P41" s="130">
        <v>1.769424000000001E-12</v>
      </c>
      <c r="Q41" s="130">
        <v>2.3893981719609598E-8</v>
      </c>
      <c r="R41" s="130">
        <v>0</v>
      </c>
      <c r="S41" s="130">
        <v>210.08047146307803</v>
      </c>
      <c r="T41" s="130">
        <v>679.1433189919868</v>
      </c>
    </row>
    <row r="42" spans="15:20">
      <c r="O42" s="135">
        <v>2028</v>
      </c>
      <c r="P42" s="130">
        <v>1.7694240000000012E-13</v>
      </c>
      <c r="Q42" s="130">
        <v>2.3893981719609602E-9</v>
      </c>
      <c r="R42" s="130">
        <v>0</v>
      </c>
      <c r="S42" s="130">
        <v>155.67820128089929</v>
      </c>
      <c r="T42" s="130">
        <v>747.05765091269018</v>
      </c>
    </row>
    <row r="43" spans="15:20">
      <c r="O43" s="135">
        <v>2029</v>
      </c>
      <c r="P43" s="130">
        <v>1.7694240000000014E-14</v>
      </c>
      <c r="Q43" s="130">
        <v>2.3893981719609603E-10</v>
      </c>
      <c r="R43" s="130">
        <v>0</v>
      </c>
      <c r="S43" s="130">
        <v>94.689818337567573</v>
      </c>
      <c r="T43" s="130">
        <v>821.76341600610976</v>
      </c>
    </row>
    <row r="44" spans="15:20">
      <c r="O44" s="135">
        <v>2030</v>
      </c>
      <c r="P44" s="130">
        <v>1.7694240000000013E-15</v>
      </c>
      <c r="Q44" s="130">
        <v>2.3893981719609605E-11</v>
      </c>
      <c r="R44" s="130">
        <v>0</v>
      </c>
      <c r="S44" s="130">
        <v>26.439299230466485</v>
      </c>
      <c r="T44" s="130">
        <v>903.93975760693581</v>
      </c>
    </row>
    <row r="45" spans="15:20">
      <c r="O45" s="135">
        <v>2031</v>
      </c>
      <c r="P45" s="130">
        <v>1.7694240000000016E-16</v>
      </c>
      <c r="Q45" s="130">
        <v>2.3893981719609603E-12</v>
      </c>
      <c r="R45" s="130">
        <v>0</v>
      </c>
      <c r="S45" s="130">
        <v>0</v>
      </c>
      <c r="T45" s="130">
        <v>944.51648699933799</v>
      </c>
    </row>
    <row r="46" spans="15:20">
      <c r="O46" s="135">
        <v>2032</v>
      </c>
      <c r="P46" s="130">
        <v>1.7694240000000017E-17</v>
      </c>
      <c r="Q46" s="130">
        <v>2.3893981719609602E-13</v>
      </c>
      <c r="R46" s="130">
        <v>0</v>
      </c>
      <c r="S46" s="130">
        <v>0</v>
      </c>
      <c r="T46" s="130">
        <v>958.86874028105024</v>
      </c>
    </row>
    <row r="47" spans="15:20">
      <c r="O47" s="135">
        <v>2033</v>
      </c>
      <c r="P47" s="130">
        <v>1.7694240000000018E-18</v>
      </c>
      <c r="Q47" s="130">
        <v>2.3893981719609604E-14</v>
      </c>
      <c r="R47" s="130">
        <v>0</v>
      </c>
      <c r="S47" s="130">
        <v>0</v>
      </c>
      <c r="T47" s="130">
        <v>973.43908099384055</v>
      </c>
    </row>
    <row r="48" spans="15:20">
      <c r="O48" s="135">
        <v>2034</v>
      </c>
      <c r="P48" s="130">
        <v>1.7694240000000019E-19</v>
      </c>
      <c r="Q48" s="130">
        <v>2.3893981719609608E-15</v>
      </c>
      <c r="R48" s="130">
        <v>0</v>
      </c>
      <c r="S48" s="130">
        <v>0</v>
      </c>
      <c r="T48" s="130">
        <v>988.23082305132846</v>
      </c>
    </row>
    <row r="49" spans="15:20">
      <c r="O49" s="135">
        <v>2035</v>
      </c>
      <c r="P49" s="130">
        <v>1.769424000000002E-20</v>
      </c>
      <c r="Q49" s="130">
        <v>2.389398171960961E-16</v>
      </c>
      <c r="R49" s="130">
        <v>0</v>
      </c>
      <c r="S49" s="130">
        <v>0</v>
      </c>
      <c r="T49" s="130">
        <v>1003.2473307231902</v>
      </c>
    </row>
    <row r="50" spans="15:20">
      <c r="O50" s="135">
        <v>2036</v>
      </c>
      <c r="P50" s="130">
        <v>1.7694240000000023E-21</v>
      </c>
      <c r="Q50" s="130">
        <v>2.3893981719609611E-17</v>
      </c>
      <c r="R50" s="130">
        <v>0</v>
      </c>
      <c r="S50" s="130">
        <v>0</v>
      </c>
      <c r="T50" s="130">
        <v>1018.4920194003387</v>
      </c>
    </row>
    <row r="69" spans="15:21">
      <c r="O69" s="132"/>
    </row>
    <row r="71" spans="15:21">
      <c r="P71" s="133"/>
      <c r="Q71" s="133"/>
      <c r="R71" s="133"/>
      <c r="S71" s="133"/>
      <c r="T71" s="133"/>
      <c r="U71" s="133"/>
    </row>
    <row r="72" spans="15:21">
      <c r="P72" s="133"/>
      <c r="Q72" s="133"/>
      <c r="R72" s="133"/>
      <c r="S72" s="133"/>
      <c r="T72" s="133"/>
      <c r="U72" s="133"/>
    </row>
    <row r="73" spans="15:21">
      <c r="P73" s="133"/>
      <c r="Q73" s="133"/>
      <c r="R73" s="133"/>
      <c r="S73" s="133"/>
      <c r="T73" s="133"/>
      <c r="U73" s="133"/>
    </row>
    <row r="74" spans="15:21">
      <c r="P74" s="133"/>
      <c r="Q74" s="133"/>
      <c r="R74" s="133"/>
      <c r="S74" s="133"/>
      <c r="T74" s="133"/>
      <c r="U74" s="133"/>
    </row>
    <row r="75" spans="15:21">
      <c r="P75" s="133"/>
      <c r="Q75" s="133"/>
      <c r="R75" s="133"/>
      <c r="S75" s="133"/>
      <c r="T75" s="133"/>
      <c r="U75" s="133"/>
    </row>
    <row r="76" spans="15:21">
      <c r="P76" s="133"/>
      <c r="Q76" s="133"/>
      <c r="R76" s="133"/>
      <c r="S76" s="133"/>
      <c r="T76" s="133"/>
      <c r="U76" s="133"/>
    </row>
    <row r="77" spans="15:21">
      <c r="P77" s="133"/>
      <c r="Q77" s="133"/>
      <c r="R77" s="133"/>
      <c r="S77" s="133"/>
      <c r="T77" s="133"/>
      <c r="U77" s="133"/>
    </row>
    <row r="78" spans="15:21">
      <c r="P78" s="133"/>
      <c r="Q78" s="133"/>
      <c r="R78" s="133"/>
      <c r="S78" s="133"/>
      <c r="T78" s="133"/>
      <c r="U78" s="133"/>
    </row>
    <row r="79" spans="15:21">
      <c r="P79" s="133"/>
      <c r="Q79" s="133"/>
      <c r="R79" s="133"/>
      <c r="S79" s="133"/>
      <c r="T79" s="133"/>
      <c r="U79" s="133"/>
    </row>
    <row r="80" spans="15:21">
      <c r="P80" s="133"/>
      <c r="Q80" s="133"/>
      <c r="R80" s="133"/>
      <c r="S80" s="133"/>
      <c r="T80" s="133"/>
      <c r="U80" s="133"/>
    </row>
    <row r="81" spans="16:21">
      <c r="P81" s="133"/>
      <c r="Q81" s="133"/>
      <c r="R81" s="133"/>
      <c r="S81" s="133"/>
      <c r="T81" s="133"/>
      <c r="U81" s="133"/>
    </row>
    <row r="82" spans="16:21">
      <c r="P82" s="133"/>
      <c r="Q82" s="133"/>
      <c r="R82" s="133"/>
      <c r="S82" s="133"/>
      <c r="T82" s="133"/>
      <c r="U82" s="133"/>
    </row>
    <row r="83" spans="16:21">
      <c r="P83" s="133"/>
      <c r="Q83" s="133"/>
      <c r="R83" s="133"/>
      <c r="S83" s="133"/>
      <c r="T83" s="133"/>
      <c r="U83" s="133"/>
    </row>
    <row r="84" spans="16:21">
      <c r="P84" s="133"/>
      <c r="Q84" s="133"/>
      <c r="R84" s="133"/>
      <c r="S84" s="133"/>
      <c r="T84" s="133"/>
      <c r="U84" s="133"/>
    </row>
    <row r="85" spans="16:21">
      <c r="P85" s="133"/>
      <c r="Q85" s="133"/>
      <c r="R85" s="133"/>
      <c r="S85" s="133"/>
      <c r="T85" s="133"/>
      <c r="U85" s="133"/>
    </row>
    <row r="86" spans="16:21">
      <c r="P86" s="133"/>
      <c r="Q86" s="133"/>
      <c r="R86" s="133"/>
      <c r="S86" s="133"/>
      <c r="T86" s="133"/>
      <c r="U86" s="133"/>
    </row>
    <row r="87" spans="16:21">
      <c r="P87" s="133"/>
      <c r="Q87" s="133"/>
      <c r="R87" s="133"/>
      <c r="S87" s="133"/>
      <c r="T87" s="133"/>
      <c r="U87" s="133"/>
    </row>
    <row r="88" spans="16:21">
      <c r="P88" s="133"/>
      <c r="Q88" s="133"/>
      <c r="R88" s="133"/>
      <c r="S88" s="133"/>
      <c r="T88" s="133"/>
      <c r="U88" s="133"/>
    </row>
    <row r="89" spans="16:21">
      <c r="P89" s="133"/>
      <c r="Q89" s="133"/>
      <c r="R89" s="133"/>
      <c r="S89" s="133"/>
      <c r="T89" s="133"/>
      <c r="U89" s="133"/>
    </row>
    <row r="90" spans="16:21">
      <c r="P90" s="133"/>
      <c r="Q90" s="133"/>
      <c r="R90" s="133"/>
      <c r="S90" s="133"/>
      <c r="T90" s="133"/>
      <c r="U90" s="133"/>
    </row>
    <row r="91" spans="16:21">
      <c r="P91" s="133"/>
      <c r="Q91" s="133"/>
      <c r="R91" s="133"/>
      <c r="S91" s="133"/>
      <c r="T91" s="133"/>
      <c r="U91" s="133"/>
    </row>
    <row r="92" spans="16:21">
      <c r="P92" s="133"/>
      <c r="Q92" s="133"/>
      <c r="R92" s="133"/>
      <c r="S92" s="133"/>
      <c r="T92" s="133"/>
      <c r="U92" s="133"/>
    </row>
    <row r="93" spans="16:21">
      <c r="P93" s="133"/>
      <c r="Q93" s="133"/>
      <c r="R93" s="133"/>
      <c r="S93" s="133"/>
      <c r="T93" s="133"/>
      <c r="U93" s="133"/>
    </row>
    <row r="94" spans="16:21">
      <c r="P94" s="133"/>
      <c r="Q94" s="133"/>
      <c r="R94" s="133"/>
      <c r="S94" s="133"/>
      <c r="T94" s="133"/>
      <c r="U94" s="133"/>
    </row>
    <row r="95" spans="16:21">
      <c r="P95" s="133"/>
      <c r="Q95" s="133"/>
      <c r="R95" s="133"/>
      <c r="S95" s="133"/>
      <c r="T95" s="133"/>
      <c r="U95" s="133"/>
    </row>
    <row r="96" spans="16:21">
      <c r="P96" s="133"/>
      <c r="Q96" s="133"/>
      <c r="R96" s="133"/>
      <c r="S96" s="133"/>
      <c r="T96" s="133"/>
      <c r="U96" s="13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B2:AW11"/>
  <sheetViews>
    <sheetView workbookViewId="0"/>
  </sheetViews>
  <sheetFormatPr defaultRowHeight="12.75"/>
  <cols>
    <col min="1" max="1" width="3" style="10" customWidth="1"/>
    <col min="2" max="13" width="9.140625" style="10"/>
    <col min="14" max="14" width="16.140625" style="10" bestFit="1" customWidth="1"/>
    <col min="15" max="15" width="7.5703125" style="10" bestFit="1" customWidth="1"/>
    <col min="16" max="35" width="9.28515625" style="10" bestFit="1" customWidth="1"/>
    <col min="36" max="16384" width="9.140625" style="10"/>
  </cols>
  <sheetData>
    <row r="2" spans="2:49">
      <c r="B2" s="132" t="s">
        <v>81</v>
      </c>
    </row>
    <row r="3" spans="2:49">
      <c r="N3" s="79"/>
      <c r="O3" s="136">
        <v>38353</v>
      </c>
      <c r="P3" s="136">
        <v>38718</v>
      </c>
      <c r="Q3" s="136">
        <v>39083</v>
      </c>
      <c r="R3" s="136">
        <v>39448</v>
      </c>
      <c r="S3" s="136">
        <v>39814</v>
      </c>
      <c r="T3" s="136">
        <v>40179</v>
      </c>
      <c r="U3" s="136">
        <v>40544</v>
      </c>
      <c r="V3" s="136">
        <v>40909</v>
      </c>
      <c r="W3" s="136">
        <v>41275</v>
      </c>
      <c r="X3" s="136">
        <v>41640</v>
      </c>
      <c r="Y3" s="136">
        <v>42005</v>
      </c>
      <c r="Z3" s="136">
        <v>42370</v>
      </c>
      <c r="AA3" s="136">
        <v>42736</v>
      </c>
      <c r="AB3" s="136">
        <v>43101</v>
      </c>
      <c r="AC3" s="136">
        <v>43466</v>
      </c>
      <c r="AD3" s="136">
        <v>43831</v>
      </c>
      <c r="AE3" s="136">
        <v>44197</v>
      </c>
      <c r="AF3" s="136">
        <v>44562</v>
      </c>
      <c r="AG3" s="136">
        <v>44927</v>
      </c>
      <c r="AH3" s="136">
        <v>45292</v>
      </c>
      <c r="AI3" s="136">
        <v>45658</v>
      </c>
      <c r="AJ3" s="136">
        <v>46023</v>
      </c>
      <c r="AK3" s="136">
        <v>46388</v>
      </c>
      <c r="AL3" s="136">
        <v>46753</v>
      </c>
      <c r="AM3" s="136">
        <v>47119</v>
      </c>
      <c r="AN3" s="136">
        <v>47484</v>
      </c>
      <c r="AO3" s="136">
        <v>47849</v>
      </c>
      <c r="AP3" s="136">
        <v>48214</v>
      </c>
      <c r="AQ3" s="136">
        <v>48580</v>
      </c>
      <c r="AR3" s="136">
        <v>48945</v>
      </c>
      <c r="AS3" s="136">
        <v>49310</v>
      </c>
      <c r="AT3" s="137"/>
      <c r="AU3" s="137"/>
      <c r="AV3" s="137"/>
      <c r="AW3" s="137"/>
    </row>
    <row r="4" spans="2:49">
      <c r="N4" s="138" t="s">
        <v>9</v>
      </c>
      <c r="O4" s="139">
        <v>17.549613114656811</v>
      </c>
      <c r="P4" s="139">
        <v>17.515780009571525</v>
      </c>
      <c r="Q4" s="139">
        <v>17.481723047808337</v>
      </c>
      <c r="R4" s="139">
        <v>16.912721737253673</v>
      </c>
      <c r="S4" s="139">
        <v>15.768095393775702</v>
      </c>
      <c r="T4" s="139">
        <v>14.368</v>
      </c>
      <c r="U4" s="139">
        <v>13.048480000015397</v>
      </c>
      <c r="V4" s="139">
        <v>12.50517455266589</v>
      </c>
      <c r="W4" s="139">
        <v>12.500606671902201</v>
      </c>
      <c r="X4" s="139">
        <v>12.537679212992805</v>
      </c>
      <c r="Y4" s="139">
        <v>12.424154345373402</v>
      </c>
      <c r="Z4" s="139">
        <v>11.75488577138433</v>
      </c>
      <c r="AA4" s="139">
        <v>10.034963508073847</v>
      </c>
      <c r="AB4" s="139">
        <v>8.033805041453002</v>
      </c>
      <c r="AC4" s="139">
        <v>6.6286938269520608</v>
      </c>
      <c r="AD4" s="139">
        <v>6.077759434191865</v>
      </c>
      <c r="AE4" s="139">
        <v>6.0101402720913066</v>
      </c>
      <c r="AF4" s="139">
        <v>5.9919206566605476</v>
      </c>
      <c r="AG4" s="139">
        <v>6.0029449823812122</v>
      </c>
      <c r="AH4" s="139">
        <v>6.0835743921557679</v>
      </c>
      <c r="AI4" s="139">
        <v>6.1654919721170218</v>
      </c>
      <c r="AJ4" s="139">
        <v>6.2486733099551701</v>
      </c>
      <c r="AK4" s="139">
        <v>6.333133337198265</v>
      </c>
      <c r="AL4" s="139">
        <v>6.4188911850126287</v>
      </c>
      <c r="AM4" s="139">
        <v>6.5059666738262001</v>
      </c>
      <c r="AN4" s="139">
        <v>6.5943799663957803</v>
      </c>
      <c r="AO4" s="139">
        <v>6.6841515372811564</v>
      </c>
      <c r="AP4" s="139">
        <v>6.7753021740233486</v>
      </c>
      <c r="AQ4" s="139">
        <v>6.8678529815577214</v>
      </c>
      <c r="AR4" s="139">
        <v>6.9618253870159714</v>
      </c>
      <c r="AS4" s="139">
        <v>7.057241144633374</v>
      </c>
      <c r="AT4" s="137"/>
      <c r="AU4" s="137"/>
      <c r="AV4" s="137"/>
      <c r="AW4" s="137"/>
    </row>
    <row r="5" spans="2:49">
      <c r="N5" s="138" t="s">
        <v>8</v>
      </c>
      <c r="O5" s="139">
        <v>17.549613114656811</v>
      </c>
      <c r="P5" s="139">
        <v>17.515780009571525</v>
      </c>
      <c r="Q5" s="139">
        <v>17.481723047808337</v>
      </c>
      <c r="R5" s="139">
        <v>16.912721737253673</v>
      </c>
      <c r="S5" s="139">
        <v>15.768095393775702</v>
      </c>
      <c r="T5" s="139">
        <v>14.368</v>
      </c>
      <c r="U5" s="139">
        <v>13.048480000015397</v>
      </c>
      <c r="V5" s="139">
        <v>12.122706371526201</v>
      </c>
      <c r="W5" s="139">
        <v>11.72357259681816</v>
      </c>
      <c r="X5" s="139">
        <v>11.428875714386429</v>
      </c>
      <c r="Y5" s="139">
        <v>10.800349136539449</v>
      </c>
      <c r="Z5" s="139">
        <v>9.3691829083104263</v>
      </c>
      <c r="AA5" s="139">
        <v>7.7214970874100954</v>
      </c>
      <c r="AB5" s="139">
        <v>6.5559063409834879</v>
      </c>
      <c r="AC5" s="139">
        <v>6.082707768175438</v>
      </c>
      <c r="AD5" s="139">
        <v>6.0007521080559565</v>
      </c>
      <c r="AE5" s="139">
        <v>5.9566576105622575</v>
      </c>
      <c r="AF5" s="139">
        <v>5.9148686087029372</v>
      </c>
      <c r="AG5" s="139">
        <v>5.8948085210025969</v>
      </c>
      <c r="AH5" s="139">
        <v>5.9405136962131113</v>
      </c>
      <c r="AI5" s="139">
        <v>5.9837237534981895</v>
      </c>
      <c r="AJ5" s="139">
        <v>6.0240778259845804</v>
      </c>
      <c r="AK5" s="139">
        <v>6.0611808593181271</v>
      </c>
      <c r="AL5" s="139">
        <v>6.0945969896180907</v>
      </c>
      <c r="AM5" s="139">
        <v>6.1238451194926808</v>
      </c>
      <c r="AN5" s="139">
        <v>6.1483943373378027</v>
      </c>
      <c r="AO5" s="139">
        <v>6.2081026897332494</v>
      </c>
      <c r="AP5" s="139">
        <v>6.2905090526027081</v>
      </c>
      <c r="AQ5" s="139">
        <v>6.3741676085341661</v>
      </c>
      <c r="AR5" s="139">
        <v>6.4590973850323818</v>
      </c>
      <c r="AS5" s="139">
        <v>6.5453176987316288</v>
      </c>
      <c r="AT5" s="137"/>
      <c r="AU5" s="137"/>
      <c r="AV5" s="137"/>
      <c r="AW5" s="137"/>
    </row>
    <row r="6" spans="2:49">
      <c r="N6" s="138" t="s">
        <v>54</v>
      </c>
      <c r="O6" s="139">
        <v>17.549613114656811</v>
      </c>
      <c r="P6" s="139">
        <v>17.515780009571525</v>
      </c>
      <c r="Q6" s="139">
        <v>17.481723047808337</v>
      </c>
      <c r="R6" s="139">
        <v>16.912721737253673</v>
      </c>
      <c r="S6" s="139">
        <v>15.768095393775702</v>
      </c>
      <c r="T6" s="139">
        <v>14.368</v>
      </c>
      <c r="U6" s="139">
        <v>13.048480000015397</v>
      </c>
      <c r="V6" s="139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</row>
    <row r="7" spans="2:49"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</row>
    <row r="8" spans="2:49"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</row>
    <row r="9" spans="2:49"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</row>
    <row r="10" spans="2:49"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</row>
    <row r="11" spans="2:49"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B2:O35"/>
  <sheetViews>
    <sheetView workbookViewId="0"/>
  </sheetViews>
  <sheetFormatPr defaultRowHeight="12.75"/>
  <cols>
    <col min="1" max="1" width="4.42578125" style="10" customWidth="1"/>
    <col min="2" max="10" width="9.140625" style="10"/>
    <col min="11" max="11" width="12.140625" style="10" customWidth="1"/>
    <col min="12" max="12" width="13.140625" style="10" customWidth="1"/>
    <col min="13" max="13" width="15.85546875" style="10" customWidth="1"/>
    <col min="14" max="14" width="12" style="10" bestFit="1" customWidth="1"/>
    <col min="15" max="16384" width="9.140625" style="10"/>
  </cols>
  <sheetData>
    <row r="2" spans="2:15">
      <c r="B2" s="132" t="s">
        <v>175</v>
      </c>
    </row>
    <row r="3" spans="2:15">
      <c r="L3" s="134" t="s">
        <v>102</v>
      </c>
      <c r="M3" s="102" t="s">
        <v>103</v>
      </c>
      <c r="N3" s="102"/>
      <c r="O3" s="102"/>
    </row>
    <row r="4" spans="2:15">
      <c r="L4" s="140" t="s">
        <v>104</v>
      </c>
      <c r="M4" s="102" t="s">
        <v>9</v>
      </c>
      <c r="N4" s="79" t="s">
        <v>8</v>
      </c>
      <c r="O4" s="102" t="s">
        <v>54</v>
      </c>
    </row>
    <row r="5" spans="2:15">
      <c r="L5" s="102">
        <v>2005</v>
      </c>
      <c r="M5" s="102">
        <v>66.052839931202826</v>
      </c>
      <c r="N5" s="102">
        <v>66.052839931202826</v>
      </c>
      <c r="O5" s="102">
        <v>66.052839931202826</v>
      </c>
    </row>
    <row r="6" spans="2:15">
      <c r="L6" s="102">
        <v>2006</v>
      </c>
      <c r="M6" s="102">
        <v>68.013538158098143</v>
      </c>
      <c r="N6" s="102">
        <v>68.013538158098143</v>
      </c>
      <c r="O6" s="102">
        <v>68.013538158098143</v>
      </c>
    </row>
    <row r="7" spans="2:15">
      <c r="L7" s="102">
        <v>2007</v>
      </c>
      <c r="M7" s="102">
        <v>68.523108207276238</v>
      </c>
      <c r="N7" s="102">
        <v>68.523108207276223</v>
      </c>
      <c r="O7" s="102">
        <v>68.523108207276223</v>
      </c>
    </row>
    <row r="8" spans="2:15">
      <c r="L8" s="102">
        <v>2008</v>
      </c>
      <c r="M8" s="102">
        <v>68.036536963579749</v>
      </c>
      <c r="N8" s="102">
        <v>68.036536963579749</v>
      </c>
      <c r="O8" s="102">
        <v>68.036536963579749</v>
      </c>
    </row>
    <row r="9" spans="2:15">
      <c r="L9" s="102">
        <v>2009</v>
      </c>
      <c r="M9" s="102">
        <v>68.857562275334175</v>
      </c>
      <c r="N9" s="102">
        <v>68.857562275334161</v>
      </c>
      <c r="O9" s="102">
        <v>68.857562275334161</v>
      </c>
    </row>
    <row r="10" spans="2:15">
      <c r="L10" s="102">
        <v>2010</v>
      </c>
      <c r="M10" s="102">
        <v>69.635817673835618</v>
      </c>
      <c r="N10" s="102">
        <v>69.635817673835618</v>
      </c>
      <c r="O10" s="102">
        <v>69.635817673835618</v>
      </c>
    </row>
    <row r="11" spans="2:15">
      <c r="L11" s="102">
        <v>2011</v>
      </c>
      <c r="M11" s="102">
        <v>69.9078388999189</v>
      </c>
      <c r="N11" s="102">
        <v>69.9078388999189</v>
      </c>
      <c r="O11" s="102">
        <v>69.9078388999189</v>
      </c>
    </row>
    <row r="12" spans="2:15">
      <c r="L12" s="102">
        <v>2012</v>
      </c>
      <c r="M12" s="102">
        <v>70.21415363941648</v>
      </c>
      <c r="N12" s="102">
        <v>69.863775987404381</v>
      </c>
      <c r="O12" s="102"/>
    </row>
    <row r="13" spans="2:15">
      <c r="L13" s="102">
        <v>2013</v>
      </c>
      <c r="M13" s="102">
        <v>70.37274711645658</v>
      </c>
      <c r="N13" s="102">
        <v>69.690618652831702</v>
      </c>
      <c r="O13" s="102"/>
    </row>
    <row r="14" spans="2:15">
      <c r="L14" s="102">
        <v>2014</v>
      </c>
      <c r="M14" s="102">
        <v>70.600541491044297</v>
      </c>
      <c r="N14" s="102">
        <v>69.567721543025954</v>
      </c>
      <c r="O14" s="102"/>
    </row>
    <row r="15" spans="2:15">
      <c r="L15" s="102">
        <v>2015</v>
      </c>
      <c r="M15" s="102">
        <v>70.848538614646415</v>
      </c>
      <c r="N15" s="102">
        <v>69.465007380031508</v>
      </c>
      <c r="O15" s="102"/>
    </row>
    <row r="16" spans="2:15">
      <c r="L16" s="102">
        <v>2016</v>
      </c>
      <c r="M16" s="102">
        <v>71.087376031036854</v>
      </c>
      <c r="N16" s="102">
        <v>69.259299026313641</v>
      </c>
      <c r="O16" s="102"/>
    </row>
    <row r="17" spans="12:15">
      <c r="L17" s="102">
        <v>2017</v>
      </c>
      <c r="M17" s="102">
        <v>71.480708187601564</v>
      </c>
      <c r="N17" s="102">
        <v>69.031003273106037</v>
      </c>
      <c r="O17" s="102"/>
    </row>
    <row r="18" spans="12:15">
      <c r="L18" s="102">
        <v>2018</v>
      </c>
      <c r="M18" s="102">
        <v>71.815729832258981</v>
      </c>
      <c r="N18" s="102">
        <v>68.799366282977687</v>
      </c>
      <c r="O18" s="102"/>
    </row>
    <row r="19" spans="12:15">
      <c r="L19" s="102">
        <v>2019</v>
      </c>
      <c r="M19" s="102">
        <v>72.064471494294935</v>
      </c>
      <c r="N19" s="102">
        <v>68.559218213420095</v>
      </c>
      <c r="O19" s="102"/>
    </row>
    <row r="20" spans="12:15">
      <c r="L20" s="102">
        <v>2020</v>
      </c>
      <c r="M20" s="102">
        <v>72.337793868591604</v>
      </c>
      <c r="N20" s="102">
        <v>68.250207780251813</v>
      </c>
      <c r="O20" s="102"/>
    </row>
    <row r="21" spans="12:15">
      <c r="L21" s="102">
        <v>2021</v>
      </c>
      <c r="M21" s="102">
        <v>72.514764616095619</v>
      </c>
      <c r="N21" s="102">
        <v>67.943071454474378</v>
      </c>
      <c r="O21" s="102"/>
    </row>
    <row r="22" spans="12:15">
      <c r="L22" s="102">
        <v>2022</v>
      </c>
      <c r="M22" s="102">
        <v>72.689214190482133</v>
      </c>
      <c r="N22" s="102">
        <v>67.84010264097067</v>
      </c>
      <c r="O22" s="102"/>
    </row>
    <row r="23" spans="12:15">
      <c r="L23" s="102">
        <v>2023</v>
      </c>
      <c r="M23" s="102">
        <v>72.879306963837195</v>
      </c>
      <c r="N23" s="102">
        <v>67.633927863832113</v>
      </c>
      <c r="O23" s="102"/>
    </row>
    <row r="24" spans="12:15">
      <c r="L24" s="102">
        <v>2024</v>
      </c>
      <c r="M24" s="102">
        <v>73.09092062624093</v>
      </c>
      <c r="N24" s="102">
        <v>67.463911018700585</v>
      </c>
      <c r="O24" s="102"/>
    </row>
    <row r="25" spans="12:15">
      <c r="L25" s="102">
        <v>2025</v>
      </c>
      <c r="M25" s="102">
        <v>73.374562013794204</v>
      </c>
      <c r="N25" s="102">
        <v>67.315767400108882</v>
      </c>
      <c r="O25" s="102"/>
    </row>
    <row r="26" spans="12:15">
      <c r="L26" s="102">
        <v>2026</v>
      </c>
      <c r="M26" s="102">
        <v>73.638404587597108</v>
      </c>
      <c r="N26" s="102">
        <v>67.198951766928644</v>
      </c>
      <c r="O26" s="102"/>
    </row>
    <row r="27" spans="12:15">
      <c r="L27" s="102">
        <v>2027</v>
      </c>
      <c r="M27" s="102">
        <v>73.919607296741248</v>
      </c>
      <c r="N27" s="102">
        <v>67.099728155547439</v>
      </c>
      <c r="O27" s="102"/>
    </row>
    <row r="28" spans="12:15">
      <c r="L28" s="102">
        <v>2028</v>
      </c>
      <c r="M28" s="102">
        <v>74.209513507594409</v>
      </c>
      <c r="N28" s="102">
        <v>66.952993503461641</v>
      </c>
      <c r="O28" s="102"/>
    </row>
    <row r="29" spans="12:15">
      <c r="L29" s="102">
        <v>2029</v>
      </c>
      <c r="M29" s="102">
        <v>74.539791068386037</v>
      </c>
      <c r="N29" s="102">
        <v>66.823990923549758</v>
      </c>
      <c r="O29" s="102"/>
    </row>
    <row r="30" spans="12:15">
      <c r="L30" s="102">
        <v>2030</v>
      </c>
      <c r="M30" s="102">
        <v>74.864297085121137</v>
      </c>
      <c r="N30" s="102">
        <v>66.698848936602545</v>
      </c>
      <c r="O30" s="102"/>
    </row>
    <row r="31" spans="12:15">
      <c r="L31" s="102">
        <v>2031</v>
      </c>
      <c r="M31" s="102">
        <v>75.198951203790244</v>
      </c>
      <c r="N31" s="102">
        <v>66.577634402255327</v>
      </c>
      <c r="O31" s="102"/>
    </row>
    <row r="32" spans="12:15">
      <c r="L32" s="102">
        <v>2032</v>
      </c>
      <c r="M32" s="102">
        <v>75.537145604255215</v>
      </c>
      <c r="N32" s="102">
        <v>66.46672210676293</v>
      </c>
      <c r="O32" s="102"/>
    </row>
    <row r="33" spans="12:15">
      <c r="L33" s="102">
        <v>2033</v>
      </c>
      <c r="M33" s="102">
        <v>75.910595785435177</v>
      </c>
      <c r="N33" s="102">
        <v>66.424669086180941</v>
      </c>
      <c r="O33" s="102"/>
    </row>
    <row r="34" spans="12:15">
      <c r="L34" s="102">
        <v>2034</v>
      </c>
      <c r="M34" s="102">
        <v>76.292917242876868</v>
      </c>
      <c r="N34" s="102">
        <v>66.391739589819593</v>
      </c>
      <c r="O34" s="102"/>
    </row>
    <row r="35" spans="12:15">
      <c r="L35" s="102">
        <v>2035</v>
      </c>
      <c r="M35" s="102">
        <v>76.683664107516691</v>
      </c>
      <c r="N35" s="102">
        <v>66.366165163353003</v>
      </c>
      <c r="O35" s="102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B2:AK6"/>
  <sheetViews>
    <sheetView workbookViewId="0"/>
  </sheetViews>
  <sheetFormatPr defaultRowHeight="12.75"/>
  <cols>
    <col min="1" max="1" width="4.140625" style="40" customWidth="1"/>
    <col min="2" max="8" width="9.140625" style="40"/>
    <col min="9" max="9" width="10.140625" style="40" customWidth="1"/>
    <col min="10" max="10" width="9.140625" style="40"/>
    <col min="11" max="11" width="15.5703125" style="40" customWidth="1"/>
    <col min="12" max="16384" width="9.140625" style="40"/>
  </cols>
  <sheetData>
    <row r="2" spans="2:37">
      <c r="B2" s="132" t="s">
        <v>176</v>
      </c>
      <c r="K2" s="155" t="s">
        <v>105</v>
      </c>
    </row>
    <row r="4" spans="2:37">
      <c r="K4" s="79"/>
      <c r="L4" s="141">
        <v>2010</v>
      </c>
      <c r="M4" s="141">
        <v>2011</v>
      </c>
      <c r="N4" s="141">
        <v>2012</v>
      </c>
      <c r="O4" s="141">
        <v>2013</v>
      </c>
      <c r="P4" s="141">
        <v>2014</v>
      </c>
      <c r="Q4" s="141">
        <v>2015</v>
      </c>
      <c r="R4" s="141">
        <v>2016</v>
      </c>
      <c r="S4" s="141">
        <v>2017</v>
      </c>
      <c r="T4" s="141">
        <v>2018</v>
      </c>
      <c r="U4" s="141">
        <v>2019</v>
      </c>
      <c r="V4" s="141">
        <v>2020</v>
      </c>
      <c r="W4" s="141">
        <v>2021</v>
      </c>
      <c r="X4" s="141">
        <v>2022</v>
      </c>
      <c r="Y4" s="141">
        <v>2023</v>
      </c>
      <c r="Z4" s="141">
        <v>2024</v>
      </c>
      <c r="AA4" s="141">
        <v>2025</v>
      </c>
      <c r="AB4" s="141">
        <v>2026</v>
      </c>
      <c r="AC4" s="141">
        <v>2027</v>
      </c>
      <c r="AD4" s="141">
        <v>2028</v>
      </c>
      <c r="AE4" s="141">
        <v>2029</v>
      </c>
      <c r="AF4" s="141">
        <v>2030</v>
      </c>
      <c r="AG4" s="141">
        <v>2031</v>
      </c>
      <c r="AH4" s="141">
        <v>2032</v>
      </c>
      <c r="AI4" s="141">
        <v>2033</v>
      </c>
      <c r="AJ4" s="141">
        <v>2034</v>
      </c>
      <c r="AK4" s="141">
        <v>2035</v>
      </c>
    </row>
    <row r="5" spans="2:37">
      <c r="K5" s="79" t="s">
        <v>8</v>
      </c>
      <c r="L5" s="142">
        <v>0</v>
      </c>
      <c r="M5" s="142">
        <v>0</v>
      </c>
      <c r="N5" s="142">
        <v>0.13239699999999999</v>
      </c>
      <c r="O5" s="142">
        <v>1</v>
      </c>
      <c r="P5" s="142">
        <v>2</v>
      </c>
      <c r="Q5" s="142">
        <v>3</v>
      </c>
      <c r="R5" s="142">
        <v>4</v>
      </c>
      <c r="S5" s="142">
        <v>5</v>
      </c>
      <c r="T5" s="142">
        <v>5</v>
      </c>
      <c r="U5" s="142">
        <v>4</v>
      </c>
      <c r="V5" s="142">
        <v>1.8583293541838639</v>
      </c>
      <c r="W5" s="142">
        <v>0.18193508447927981</v>
      </c>
      <c r="X5" s="142">
        <v>0.18320863007064908</v>
      </c>
      <c r="Y5" s="142">
        <v>0.18449109048112855</v>
      </c>
      <c r="Z5" s="142">
        <v>0.18578252811450885</v>
      </c>
      <c r="AA5" s="142">
        <v>0.18708300581130385</v>
      </c>
      <c r="AB5" s="142">
        <v>0.18839258685198798</v>
      </c>
      <c r="AC5" s="142">
        <v>0.18971133495992423</v>
      </c>
      <c r="AD5" s="142">
        <v>0.19103931430467219</v>
      </c>
      <c r="AE5" s="142">
        <v>0.19237658950479702</v>
      </c>
      <c r="AF5" s="142">
        <v>0.1937232256313339</v>
      </c>
      <c r="AG5" s="142">
        <v>0.19507928821076082</v>
      </c>
      <c r="AH5" s="142">
        <v>0.19644484322822839</v>
      </c>
      <c r="AI5" s="142">
        <v>0.19781995713082329</v>
      </c>
      <c r="AJ5" s="142">
        <v>0.19920469683074207</v>
      </c>
      <c r="AK5" s="142">
        <v>0.20059912970855087</v>
      </c>
    </row>
    <row r="6" spans="2:37">
      <c r="K6" s="79" t="s">
        <v>9</v>
      </c>
      <c r="L6" s="142">
        <v>0</v>
      </c>
      <c r="M6" s="142">
        <v>0</v>
      </c>
      <c r="N6" s="142">
        <v>0.13239699999999999</v>
      </c>
      <c r="O6" s="142">
        <v>0.5</v>
      </c>
      <c r="P6" s="142">
        <v>1</v>
      </c>
      <c r="Q6" s="142">
        <v>1.5</v>
      </c>
      <c r="R6" s="142">
        <v>1.5</v>
      </c>
      <c r="S6" s="142">
        <v>1.5</v>
      </c>
      <c r="T6" s="142">
        <v>1.5</v>
      </c>
      <c r="U6" s="142">
        <v>1.5</v>
      </c>
      <c r="V6" s="142">
        <v>1.5</v>
      </c>
      <c r="W6" s="142">
        <v>1.5</v>
      </c>
      <c r="X6" s="142">
        <v>1.5</v>
      </c>
      <c r="Y6" s="142">
        <v>1.5</v>
      </c>
      <c r="Z6" s="142">
        <v>1.5</v>
      </c>
      <c r="AA6" s="142">
        <v>1.5</v>
      </c>
      <c r="AB6" s="142">
        <v>1.5</v>
      </c>
      <c r="AC6" s="142">
        <v>1.5</v>
      </c>
      <c r="AD6" s="142">
        <v>1.5</v>
      </c>
      <c r="AE6" s="142">
        <v>1.5</v>
      </c>
      <c r="AF6" s="142">
        <v>1.5</v>
      </c>
      <c r="AG6" s="142">
        <v>1.5</v>
      </c>
      <c r="AH6" s="142">
        <v>1.1275968758324384</v>
      </c>
      <c r="AI6" s="142">
        <v>0.19781995713082329</v>
      </c>
      <c r="AJ6" s="142">
        <v>0.19920469683074207</v>
      </c>
      <c r="AK6" s="142">
        <v>0.20059912970855087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B1:AT48"/>
  <sheetViews>
    <sheetView zoomScaleNormal="85" workbookViewId="0">
      <selection activeCell="N12" sqref="N12"/>
    </sheetView>
  </sheetViews>
  <sheetFormatPr defaultRowHeight="12.75"/>
  <cols>
    <col min="1" max="1" width="4.140625" style="105" customWidth="1"/>
    <col min="2" max="13" width="9.140625" style="105"/>
    <col min="14" max="14" width="38.5703125" style="105" bestFit="1" customWidth="1"/>
    <col min="15" max="15" width="6.7109375" style="105" customWidth="1"/>
    <col min="16" max="16" width="6.7109375" style="105" bestFit="1" customWidth="1"/>
    <col min="17" max="22" width="7.7109375" style="105" bestFit="1" customWidth="1"/>
    <col min="23" max="24" width="9.28515625" style="105" bestFit="1" customWidth="1"/>
    <col min="25" max="25" width="9.140625" style="105"/>
    <col min="26" max="26" width="9.28515625" style="105" bestFit="1" customWidth="1"/>
    <col min="27" max="33" width="9.140625" style="105"/>
    <col min="34" max="35" width="10.28515625" style="105" bestFit="1" customWidth="1"/>
    <col min="36" max="39" width="9.140625" style="105"/>
    <col min="40" max="40" width="9.85546875" style="105" customWidth="1"/>
    <col min="41" max="41" width="24.28515625" style="105" customWidth="1"/>
    <col min="42" max="16384" width="9.140625" style="105"/>
  </cols>
  <sheetData>
    <row r="1" spans="2:46" ht="13.5" customHeight="1"/>
    <row r="2" spans="2:46">
      <c r="B2" s="132" t="s">
        <v>177</v>
      </c>
      <c r="N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2:46">
      <c r="N3" s="108"/>
      <c r="O3" s="109">
        <v>2010</v>
      </c>
      <c r="P3" s="109">
        <v>2011</v>
      </c>
      <c r="Q3" s="109">
        <v>2012</v>
      </c>
      <c r="R3" s="109">
        <v>2013</v>
      </c>
      <c r="S3" s="109">
        <v>2014</v>
      </c>
      <c r="T3" s="109">
        <v>2015</v>
      </c>
      <c r="U3" s="109">
        <v>2016</v>
      </c>
      <c r="V3" s="109">
        <v>2017</v>
      </c>
      <c r="W3" s="109">
        <v>2018</v>
      </c>
      <c r="X3" s="109">
        <v>2019</v>
      </c>
      <c r="Y3" s="109">
        <v>2020</v>
      </c>
      <c r="Z3" s="109">
        <v>2021</v>
      </c>
      <c r="AA3" s="109">
        <v>2022</v>
      </c>
      <c r="AB3" s="109">
        <v>2023</v>
      </c>
      <c r="AC3" s="109">
        <v>2024</v>
      </c>
      <c r="AD3" s="109">
        <v>2025</v>
      </c>
      <c r="AE3" s="109">
        <v>2026</v>
      </c>
      <c r="AF3" s="109">
        <v>2027</v>
      </c>
      <c r="AG3" s="109">
        <v>2028</v>
      </c>
      <c r="AH3" s="109">
        <v>2029</v>
      </c>
      <c r="AI3" s="109">
        <v>2030</v>
      </c>
      <c r="AJ3" s="109">
        <v>2031</v>
      </c>
      <c r="AK3" s="109">
        <v>2032</v>
      </c>
      <c r="AL3" s="109">
        <v>2033</v>
      </c>
      <c r="AM3" s="109">
        <v>2034</v>
      </c>
      <c r="AN3" s="109">
        <v>2035</v>
      </c>
    </row>
    <row r="4" spans="2:46">
      <c r="N4" s="110" t="s">
        <v>106</v>
      </c>
      <c r="O4" s="143">
        <v>1500</v>
      </c>
      <c r="P4" s="143">
        <v>2550</v>
      </c>
      <c r="Q4" s="143">
        <v>5150</v>
      </c>
      <c r="R4" s="143">
        <v>8355</v>
      </c>
      <c r="S4" s="143">
        <v>13225</v>
      </c>
      <c r="T4" s="144">
        <v>22412</v>
      </c>
      <c r="U4" s="143">
        <v>35135.199999999997</v>
      </c>
      <c r="V4" s="143">
        <v>53351.42</v>
      </c>
      <c r="W4" s="143">
        <v>78663.83600000001</v>
      </c>
      <c r="X4" s="143">
        <v>114304.43880000002</v>
      </c>
      <c r="Y4" s="144">
        <v>159311.91056799999</v>
      </c>
      <c r="Z4" s="143">
        <v>207697.72687744006</v>
      </c>
      <c r="AA4" s="143">
        <v>261478.05990819208</v>
      </c>
      <c r="AB4" s="143">
        <v>320888.87545196566</v>
      </c>
      <c r="AC4" s="143">
        <v>385784.8469703414</v>
      </c>
      <c r="AD4" s="144">
        <v>456204.99212025141</v>
      </c>
      <c r="AE4" s="143">
        <v>532347.29688828147</v>
      </c>
      <c r="AF4" s="143">
        <v>614054.4932406228</v>
      </c>
      <c r="AG4" s="143">
        <v>701284.4232179448</v>
      </c>
      <c r="AH4" s="143">
        <v>795560.46826873207</v>
      </c>
      <c r="AI4" s="144">
        <v>900663.12151328404</v>
      </c>
      <c r="AJ4" s="143">
        <v>1019967.3245981598</v>
      </c>
      <c r="AK4" s="143">
        <v>1155976.5825976273</v>
      </c>
      <c r="AL4" s="143">
        <v>1311196.7347468189</v>
      </c>
      <c r="AM4" s="143">
        <v>1488574.1589271859</v>
      </c>
      <c r="AN4" s="144">
        <v>1691456.8209766306</v>
      </c>
      <c r="AO4" s="110" t="s">
        <v>106</v>
      </c>
    </row>
    <row r="5" spans="2:46">
      <c r="N5" s="110" t="s">
        <v>107</v>
      </c>
      <c r="O5" s="145">
        <v>2.4197821100917429</v>
      </c>
      <c r="P5" s="145">
        <v>4.1136295871559625</v>
      </c>
      <c r="Q5" s="145">
        <v>9.2818842482983115</v>
      </c>
      <c r="R5" s="145">
        <v>16.20529023009766</v>
      </c>
      <c r="S5" s="145">
        <v>27.567792560668835</v>
      </c>
      <c r="T5" s="146">
        <v>51.469858686001771</v>
      </c>
      <c r="U5" s="145">
        <v>85.120787815168953</v>
      </c>
      <c r="V5" s="145">
        <v>134.08394624864187</v>
      </c>
      <c r="W5" s="145">
        <v>203.00901877922749</v>
      </c>
      <c r="X5" s="145">
        <v>301.23070445513741</v>
      </c>
      <c r="Y5" s="146">
        <v>412.00497522118474</v>
      </c>
      <c r="Z5" s="145">
        <v>532.72538967920309</v>
      </c>
      <c r="AA5" s="145">
        <v>666.97557885621461</v>
      </c>
      <c r="AB5" s="145">
        <v>815.39606879593487</v>
      </c>
      <c r="AC5" s="145">
        <v>977.73309202945131</v>
      </c>
      <c r="AD5" s="146">
        <v>1154.0723042197583</v>
      </c>
      <c r="AE5" s="145">
        <v>1344.7891774186512</v>
      </c>
      <c r="AF5" s="145">
        <v>1549.4243209919769</v>
      </c>
      <c r="AG5" s="145">
        <v>1767.8701752219852</v>
      </c>
      <c r="AH5" s="145">
        <v>2003.9935608358326</v>
      </c>
      <c r="AI5" s="146">
        <v>2240.9074323228238</v>
      </c>
      <c r="AJ5" s="145">
        <v>2510.1624156044186</v>
      </c>
      <c r="AK5" s="145">
        <v>2817.6463940774202</v>
      </c>
      <c r="AL5" s="145">
        <v>3169.2680921063316</v>
      </c>
      <c r="AM5" s="145">
        <v>3571.9961154429479</v>
      </c>
      <c r="AN5" s="146">
        <v>4033.7873373910306</v>
      </c>
      <c r="AO5" s="110" t="s">
        <v>107</v>
      </c>
    </row>
    <row r="6" spans="2:46">
      <c r="N6" s="110" t="s">
        <v>108</v>
      </c>
      <c r="O6" s="143">
        <v>1500</v>
      </c>
      <c r="P6" s="143">
        <v>2550</v>
      </c>
      <c r="Q6" s="143">
        <v>5150</v>
      </c>
      <c r="R6" s="143">
        <v>12475</v>
      </c>
      <c r="S6" s="143">
        <v>26945</v>
      </c>
      <c r="T6" s="144">
        <v>59000</v>
      </c>
      <c r="U6" s="143">
        <v>112960</v>
      </c>
      <c r="V6" s="143">
        <v>200896.04</v>
      </c>
      <c r="W6" s="143">
        <v>299199.27616000001</v>
      </c>
      <c r="X6" s="143">
        <v>416859.39056895999</v>
      </c>
      <c r="Y6" s="144">
        <v>555688.828207616</v>
      </c>
      <c r="Z6" s="143">
        <v>715518.26841631311</v>
      </c>
      <c r="AA6" s="143">
        <v>903005.2509084834</v>
      </c>
      <c r="AB6" s="143">
        <v>1121137.55610421</v>
      </c>
      <c r="AC6" s="143">
        <v>1371713.0543391039</v>
      </c>
      <c r="AD6" s="144">
        <v>1633141.8653841827</v>
      </c>
      <c r="AE6" s="143">
        <v>1903731.5679041892</v>
      </c>
      <c r="AF6" s="143">
        <v>2188395.684730351</v>
      </c>
      <c r="AG6" s="143">
        <v>2493580.3133025332</v>
      </c>
      <c r="AH6" s="143">
        <v>2821466.150364507</v>
      </c>
      <c r="AI6" s="144">
        <v>3172693.5924718939</v>
      </c>
      <c r="AJ6" s="143">
        <v>3547293.4813345885</v>
      </c>
      <c r="AK6" s="143">
        <v>3945719.8162612645</v>
      </c>
      <c r="AL6" s="143">
        <v>4370732.6245016623</v>
      </c>
      <c r="AM6" s="143">
        <v>4830161.2212139722</v>
      </c>
      <c r="AN6" s="144">
        <v>5333644.9134179354</v>
      </c>
      <c r="AO6" s="110" t="s">
        <v>108</v>
      </c>
    </row>
    <row r="7" spans="2:46">
      <c r="N7" s="110" t="s">
        <v>109</v>
      </c>
      <c r="O7" s="147">
        <v>2.4197821100917429</v>
      </c>
      <c r="P7" s="147">
        <v>4.1136295871559625</v>
      </c>
      <c r="Q7" s="147">
        <v>9.2818842482983115</v>
      </c>
      <c r="R7" s="147">
        <v>28.859948117046457</v>
      </c>
      <c r="S7" s="147">
        <v>68.711773324208337</v>
      </c>
      <c r="T7" s="148">
        <v>159.57648831015092</v>
      </c>
      <c r="U7" s="147">
        <v>312.5427749334122</v>
      </c>
      <c r="V7" s="147">
        <v>561.94054250207159</v>
      </c>
      <c r="W7" s="147">
        <v>841.13850897250893</v>
      </c>
      <c r="X7" s="147">
        <v>1175.8245128868034</v>
      </c>
      <c r="Y7" s="148">
        <v>1526.3948133142057</v>
      </c>
      <c r="Z7" s="147">
        <v>1933.6483215675933</v>
      </c>
      <c r="AA7" s="147">
        <v>2411.087971177184</v>
      </c>
      <c r="AB7" s="147">
        <v>2966.3430630249563</v>
      </c>
      <c r="AC7" s="147">
        <v>3604.0645564747092</v>
      </c>
      <c r="AD7" s="148">
        <v>4270.222545409234</v>
      </c>
      <c r="AE7" s="147">
        <v>4960.7119007394267</v>
      </c>
      <c r="AF7" s="147">
        <v>5688.0686138284</v>
      </c>
      <c r="AG7" s="147">
        <v>6468.7072312378041</v>
      </c>
      <c r="AH7" s="147">
        <v>7308.3354731064273</v>
      </c>
      <c r="AI7" s="148">
        <v>8118.5305752554432</v>
      </c>
      <c r="AJ7" s="147">
        <v>8983.7912493390668</v>
      </c>
      <c r="AK7" s="147">
        <v>9905.4099752726524</v>
      </c>
      <c r="AL7" s="147">
        <v>10889.932210315244</v>
      </c>
      <c r="AM7" s="147">
        <v>11955.417485613567</v>
      </c>
      <c r="AN7" s="148">
        <v>13124.062761439174</v>
      </c>
      <c r="AO7" s="110" t="s">
        <v>109</v>
      </c>
    </row>
    <row r="8" spans="2:46" ht="12.75" customHeight="1"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</row>
    <row r="9" spans="2:46" ht="12.75" customHeight="1"/>
    <row r="10" spans="2:46" ht="12.75" customHeight="1"/>
    <row r="11" spans="2:46" ht="12.75" customHeight="1"/>
    <row r="12" spans="2:46" ht="12.75" customHeight="1"/>
    <row r="13" spans="2:46" ht="12.75" customHeight="1"/>
    <row r="14" spans="2:46" ht="12.75" customHeight="1"/>
    <row r="15" spans="2:46" ht="12.75" customHeight="1"/>
    <row r="16" spans="2:46" ht="12.75" customHeight="1"/>
    <row r="17" spans="14:35" ht="12.75" customHeight="1"/>
    <row r="18" spans="14:35" ht="12.75" customHeight="1"/>
    <row r="19" spans="14:35" ht="12.75" customHeight="1"/>
    <row r="20" spans="14:35" ht="12.75" customHeight="1"/>
    <row r="21" spans="14:35" ht="12.75" customHeight="1"/>
    <row r="22" spans="14:35" ht="12.75" customHeight="1"/>
    <row r="23" spans="14:35">
      <c r="N23" s="116"/>
    </row>
    <row r="24" spans="14:35"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</row>
    <row r="25" spans="14:35">
      <c r="N25" s="116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</row>
    <row r="26" spans="14:35">
      <c r="N26" s="116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</row>
    <row r="27" spans="14:35">
      <c r="N27" s="116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</row>
    <row r="34" spans="2:17">
      <c r="B34" s="119"/>
    </row>
    <row r="41" spans="2:17">
      <c r="Q41" s="120"/>
    </row>
    <row r="43" spans="2:17">
      <c r="Q43" s="120"/>
    </row>
    <row r="46" spans="2:17">
      <c r="Q46" s="120"/>
    </row>
    <row r="48" spans="2:17">
      <c r="Q48" s="120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B2:AA26"/>
  <sheetViews>
    <sheetView workbookViewId="0">
      <selection activeCell="N8" sqref="N8"/>
    </sheetView>
  </sheetViews>
  <sheetFormatPr defaultRowHeight="12.75"/>
  <cols>
    <col min="1" max="1" width="2.5703125" style="10" customWidth="1"/>
    <col min="2" max="9" width="9.140625" style="10"/>
    <col min="10" max="10" width="13.7109375" style="10" customWidth="1"/>
    <col min="11" max="11" width="12" style="10" customWidth="1"/>
    <col min="12" max="12" width="10.7109375" style="10" customWidth="1"/>
    <col min="13" max="16384" width="9.140625" style="10"/>
  </cols>
  <sheetData>
    <row r="2" spans="2:27" ht="25.5">
      <c r="B2" s="132" t="s">
        <v>178</v>
      </c>
      <c r="K2" s="151" t="s">
        <v>110</v>
      </c>
      <c r="L2" s="152" t="s">
        <v>111</v>
      </c>
      <c r="M2" s="149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</row>
    <row r="3" spans="2:27">
      <c r="K3" s="153" t="s">
        <v>112</v>
      </c>
      <c r="L3" s="102">
        <v>9</v>
      </c>
    </row>
    <row r="4" spans="2:27">
      <c r="K4" s="153" t="s">
        <v>113</v>
      </c>
      <c r="L4" s="102">
        <v>9</v>
      </c>
    </row>
    <row r="5" spans="2:27">
      <c r="K5" s="153" t="s">
        <v>114</v>
      </c>
      <c r="L5" s="102">
        <v>9</v>
      </c>
    </row>
    <row r="6" spans="2:27">
      <c r="K6" s="153" t="s">
        <v>115</v>
      </c>
      <c r="L6" s="102">
        <v>3</v>
      </c>
    </row>
    <row r="7" spans="2:27">
      <c r="K7" s="153" t="s">
        <v>116</v>
      </c>
      <c r="L7" s="102">
        <v>0.5</v>
      </c>
    </row>
    <row r="8" spans="2:27">
      <c r="K8" s="153" t="s">
        <v>117</v>
      </c>
      <c r="L8" s="102">
        <v>0.5</v>
      </c>
    </row>
    <row r="9" spans="2:27">
      <c r="K9" s="153" t="s">
        <v>118</v>
      </c>
      <c r="L9" s="102">
        <v>0.5</v>
      </c>
    </row>
    <row r="10" spans="2:27">
      <c r="K10" s="153" t="s">
        <v>119</v>
      </c>
      <c r="L10" s="102">
        <v>0.5</v>
      </c>
    </row>
    <row r="11" spans="2:27">
      <c r="K11" s="153" t="s">
        <v>120</v>
      </c>
      <c r="L11" s="102">
        <v>2</v>
      </c>
    </row>
    <row r="12" spans="2:27">
      <c r="K12" s="153" t="s">
        <v>121</v>
      </c>
      <c r="L12" s="102">
        <v>2</v>
      </c>
    </row>
    <row r="13" spans="2:27">
      <c r="K13" s="153" t="s">
        <v>122</v>
      </c>
      <c r="L13" s="102">
        <v>2</v>
      </c>
    </row>
    <row r="14" spans="2:27">
      <c r="K14" s="153" t="s">
        <v>123</v>
      </c>
      <c r="L14" s="102">
        <v>2</v>
      </c>
    </row>
    <row r="15" spans="2:27">
      <c r="K15" s="153" t="s">
        <v>124</v>
      </c>
      <c r="L15" s="102">
        <v>2</v>
      </c>
    </row>
    <row r="16" spans="2:27">
      <c r="K16" s="153" t="s">
        <v>125</v>
      </c>
      <c r="L16" s="102">
        <v>2</v>
      </c>
    </row>
    <row r="17" spans="2:12">
      <c r="K17" s="153" t="s">
        <v>126</v>
      </c>
      <c r="L17" s="102">
        <v>2</v>
      </c>
    </row>
    <row r="18" spans="2:12">
      <c r="K18" s="153" t="s">
        <v>127</v>
      </c>
      <c r="L18" s="102">
        <v>2</v>
      </c>
    </row>
    <row r="19" spans="2:12">
      <c r="K19" s="153" t="s">
        <v>128</v>
      </c>
      <c r="L19" s="102">
        <v>4</v>
      </c>
    </row>
    <row r="20" spans="2:12">
      <c r="K20" s="154" t="s">
        <v>129</v>
      </c>
      <c r="L20" s="102">
        <v>4</v>
      </c>
    </row>
    <row r="21" spans="2:12">
      <c r="K21" s="153" t="s">
        <v>130</v>
      </c>
      <c r="L21" s="102">
        <v>4</v>
      </c>
    </row>
    <row r="22" spans="2:12">
      <c r="K22" s="153" t="s">
        <v>131</v>
      </c>
      <c r="L22" s="102">
        <v>4</v>
      </c>
    </row>
    <row r="23" spans="2:12">
      <c r="B23" s="129"/>
      <c r="K23" s="153" t="s">
        <v>132</v>
      </c>
      <c r="L23" s="102">
        <v>9</v>
      </c>
    </row>
    <row r="24" spans="2:12">
      <c r="K24" s="153" t="s">
        <v>133</v>
      </c>
      <c r="L24" s="102">
        <v>9</v>
      </c>
    </row>
    <row r="25" spans="2:12">
      <c r="K25" s="153" t="s">
        <v>134</v>
      </c>
      <c r="L25" s="102">
        <v>9</v>
      </c>
    </row>
    <row r="26" spans="2:12">
      <c r="K26" s="153" t="s">
        <v>135</v>
      </c>
      <c r="L26" s="102">
        <v>9</v>
      </c>
    </row>
  </sheetData>
  <phoneticPr fontId="0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B2:V10"/>
  <sheetViews>
    <sheetView workbookViewId="0"/>
  </sheetViews>
  <sheetFormatPr defaultRowHeight="12.75"/>
  <cols>
    <col min="1" max="1" width="4.42578125" style="10" customWidth="1"/>
    <col min="2" max="12" width="9.140625" style="10"/>
    <col min="13" max="13" width="20.42578125" style="10" customWidth="1"/>
    <col min="14" max="16384" width="9.140625" style="10"/>
  </cols>
  <sheetData>
    <row r="2" spans="2:22">
      <c r="B2" s="132" t="s">
        <v>198</v>
      </c>
    </row>
    <row r="4" spans="2:22">
      <c r="M4" s="128"/>
      <c r="N4" s="128">
        <v>2011</v>
      </c>
      <c r="O4" s="128">
        <v>2015</v>
      </c>
      <c r="P4" s="128">
        <v>2020</v>
      </c>
      <c r="Q4" s="128">
        <v>2025</v>
      </c>
      <c r="R4" s="128">
        <v>2030</v>
      </c>
      <c r="S4" s="128">
        <v>2035</v>
      </c>
      <c r="T4" s="128">
        <v>2040</v>
      </c>
      <c r="U4" s="128">
        <v>2045</v>
      </c>
      <c r="V4" s="128">
        <v>2050</v>
      </c>
    </row>
    <row r="5" spans="2:22">
      <c r="M5" s="128" t="s">
        <v>199</v>
      </c>
      <c r="N5" s="128">
        <v>0</v>
      </c>
      <c r="O5" s="128">
        <v>0.15959999799999999</v>
      </c>
      <c r="P5" s="128">
        <v>1.525999997</v>
      </c>
      <c r="Q5" s="128">
        <v>4.2699999960000001</v>
      </c>
      <c r="R5" s="128">
        <v>13.238391549999999</v>
      </c>
      <c r="S5" s="128">
        <v>25.387539230000002</v>
      </c>
      <c r="T5" s="128">
        <v>41.563924800000002</v>
      </c>
      <c r="U5" s="128">
        <v>52.22894677</v>
      </c>
      <c r="V5" s="128">
        <v>56.3253652</v>
      </c>
    </row>
    <row r="6" spans="2:22">
      <c r="M6" s="128" t="s">
        <v>200</v>
      </c>
      <c r="N6" s="128">
        <v>265.68536702500001</v>
      </c>
      <c r="O6" s="128">
        <v>248.09819976200001</v>
      </c>
      <c r="P6" s="128">
        <v>233.72756273299998</v>
      </c>
      <c r="Q6" s="128">
        <v>218.67157682600001</v>
      </c>
      <c r="R6" s="128">
        <v>189.33354824100002</v>
      </c>
      <c r="S6" s="128">
        <v>158.13676291500002</v>
      </c>
      <c r="T6" s="128">
        <v>99.392585494000002</v>
      </c>
      <c r="U6" s="128">
        <v>56.069819224</v>
      </c>
      <c r="V6" s="128">
        <v>38.966371471499997</v>
      </c>
    </row>
    <row r="7" spans="2:22">
      <c r="M7" s="128" t="s">
        <v>201</v>
      </c>
      <c r="N7" s="128">
        <v>0</v>
      </c>
      <c r="O7" s="128">
        <v>0</v>
      </c>
      <c r="P7" s="128">
        <v>0</v>
      </c>
      <c r="Q7" s="128">
        <v>0</v>
      </c>
      <c r="R7" s="128">
        <v>0</v>
      </c>
      <c r="S7" s="128">
        <v>0</v>
      </c>
      <c r="T7" s="128">
        <v>3.1864364859999998</v>
      </c>
      <c r="U7" s="128">
        <v>6.2398493579999998</v>
      </c>
      <c r="V7" s="128">
        <v>17.079949859999999</v>
      </c>
    </row>
    <row r="8" spans="2:22">
      <c r="M8" s="128" t="s">
        <v>202</v>
      </c>
      <c r="N8" s="128">
        <v>169.79061961189998</v>
      </c>
      <c r="O8" s="128">
        <v>165.81377328279999</v>
      </c>
      <c r="P8" s="128">
        <v>158.69549292550002</v>
      </c>
      <c r="Q8" s="128">
        <v>162.55344159199998</v>
      </c>
      <c r="R8" s="128">
        <v>170.98438893200003</v>
      </c>
      <c r="S8" s="128">
        <v>179.86425746999998</v>
      </c>
      <c r="T8" s="128">
        <v>178.77175616400001</v>
      </c>
      <c r="U8" s="128">
        <v>178.626594995</v>
      </c>
      <c r="V8" s="128">
        <v>150.45672434399998</v>
      </c>
    </row>
    <row r="9" spans="2:22">
      <c r="M9" s="128" t="s">
        <v>203</v>
      </c>
      <c r="N9" s="128">
        <v>38.322390994715001</v>
      </c>
      <c r="O9" s="128">
        <v>41.289708994226004</v>
      </c>
      <c r="P9" s="128">
        <v>41.289708996015001</v>
      </c>
      <c r="Q9" s="128">
        <v>41.289708949999998</v>
      </c>
      <c r="R9" s="128">
        <v>41.289708990000001</v>
      </c>
      <c r="S9" s="128">
        <v>41.289709000000002</v>
      </c>
      <c r="T9" s="128">
        <v>41.28970898</v>
      </c>
      <c r="U9" s="128">
        <v>41.289708990000001</v>
      </c>
      <c r="V9" s="128">
        <v>26.123384264000002</v>
      </c>
    </row>
    <row r="10" spans="2:22">
      <c r="M10" s="128" t="s">
        <v>204</v>
      </c>
      <c r="N10" s="128">
        <v>137.75595871816901</v>
      </c>
      <c r="O10" s="128">
        <v>159.34221632743998</v>
      </c>
      <c r="P10" s="128">
        <v>184.60127337</v>
      </c>
      <c r="Q10" s="128">
        <v>194.34957148000001</v>
      </c>
      <c r="R10" s="128">
        <v>204.96370737000001</v>
      </c>
      <c r="S10" s="128">
        <v>206.9130036</v>
      </c>
      <c r="T10" s="128">
        <v>207.9849404</v>
      </c>
      <c r="U10" s="128">
        <v>205.2905916</v>
      </c>
      <c r="V10" s="128">
        <v>205.45020553999998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/>
  <dimension ref="B2:AQ7"/>
  <sheetViews>
    <sheetView workbookViewId="0"/>
  </sheetViews>
  <sheetFormatPr defaultRowHeight="12.75"/>
  <cols>
    <col min="1" max="1" width="3.42578125" style="40" customWidth="1"/>
    <col min="2" max="11" width="9.140625" style="40"/>
    <col min="12" max="12" width="18.42578125" style="40" customWidth="1"/>
    <col min="13" max="43" width="10.140625" style="40" bestFit="1" customWidth="1"/>
    <col min="44" max="16384" width="9.140625" style="40"/>
  </cols>
  <sheetData>
    <row r="2" spans="2:43">
      <c r="B2" s="132" t="s">
        <v>316</v>
      </c>
    </row>
    <row r="3" spans="2:43">
      <c r="L3" s="155" t="s">
        <v>136</v>
      </c>
    </row>
    <row r="4" spans="2:43">
      <c r="L4" s="79"/>
      <c r="M4" s="156" t="s">
        <v>141</v>
      </c>
      <c r="N4" s="157" t="s">
        <v>142</v>
      </c>
      <c r="O4" s="157" t="s">
        <v>143</v>
      </c>
      <c r="P4" s="157" t="s">
        <v>144</v>
      </c>
      <c r="Q4" s="157" t="s">
        <v>145</v>
      </c>
      <c r="R4" s="157" t="s">
        <v>146</v>
      </c>
      <c r="S4" s="157" t="s">
        <v>147</v>
      </c>
      <c r="T4" s="157" t="s">
        <v>148</v>
      </c>
      <c r="U4" s="157" t="s">
        <v>149</v>
      </c>
      <c r="V4" s="157" t="s">
        <v>150</v>
      </c>
      <c r="W4" s="157" t="s">
        <v>151</v>
      </c>
      <c r="X4" s="157" t="s">
        <v>152</v>
      </c>
      <c r="Y4" s="157" t="s">
        <v>153</v>
      </c>
      <c r="Z4" s="157" t="s">
        <v>154</v>
      </c>
      <c r="AA4" s="157" t="s">
        <v>155</v>
      </c>
      <c r="AB4" s="157" t="s">
        <v>156</v>
      </c>
      <c r="AC4" s="157" t="s">
        <v>157</v>
      </c>
      <c r="AD4" s="157" t="s">
        <v>158</v>
      </c>
      <c r="AE4" s="157" t="s">
        <v>159</v>
      </c>
      <c r="AF4" s="157" t="s">
        <v>160</v>
      </c>
      <c r="AG4" s="157" t="s">
        <v>161</v>
      </c>
      <c r="AH4" s="157" t="s">
        <v>162</v>
      </c>
      <c r="AI4" s="157" t="s">
        <v>163</v>
      </c>
      <c r="AJ4" s="157" t="s">
        <v>164</v>
      </c>
      <c r="AK4" s="157" t="s">
        <v>165</v>
      </c>
      <c r="AL4" s="157" t="s">
        <v>166</v>
      </c>
      <c r="AM4" s="157" t="s">
        <v>167</v>
      </c>
      <c r="AN4" s="157" t="s">
        <v>168</v>
      </c>
      <c r="AO4" s="157" t="s">
        <v>169</v>
      </c>
      <c r="AP4" s="157" t="s">
        <v>170</v>
      </c>
      <c r="AQ4" s="157" t="s">
        <v>171</v>
      </c>
    </row>
    <row r="5" spans="2:43">
      <c r="L5" s="79" t="s">
        <v>8</v>
      </c>
      <c r="M5" s="158">
        <v>123.7084893842691</v>
      </c>
      <c r="N5" s="158">
        <v>120.44781474617695</v>
      </c>
      <c r="O5" s="158">
        <v>117.94953306945222</v>
      </c>
      <c r="P5" s="158">
        <v>114.64201029634042</v>
      </c>
      <c r="Q5" s="158">
        <v>112.52020608999153</v>
      </c>
      <c r="R5" s="158">
        <v>109.81375354503409</v>
      </c>
      <c r="S5" s="158">
        <v>107.68569754656019</v>
      </c>
      <c r="T5" s="158">
        <v>106.81451811011119</v>
      </c>
      <c r="U5" s="158">
        <v>105.98307980652936</v>
      </c>
      <c r="V5" s="158">
        <v>105.02769203367785</v>
      </c>
      <c r="W5" s="158">
        <v>103.38782985283817</v>
      </c>
      <c r="X5" s="158">
        <v>100.86521478613382</v>
      </c>
      <c r="Y5" s="158">
        <v>98.280000659941408</v>
      </c>
      <c r="Z5" s="158">
        <v>96.332190498520703</v>
      </c>
      <c r="AA5" s="158">
        <v>95.175447710308518</v>
      </c>
      <c r="AB5" s="158">
        <v>94.414377449675925</v>
      </c>
      <c r="AC5" s="158">
        <v>93.908839201200522</v>
      </c>
      <c r="AD5" s="158">
        <v>93.613274684037165</v>
      </c>
      <c r="AE5" s="158">
        <v>93.426828947798143</v>
      </c>
      <c r="AF5" s="158">
        <v>93.412348486698548</v>
      </c>
      <c r="AG5" s="158">
        <v>93.555574552088345</v>
      </c>
      <c r="AH5" s="158">
        <v>93.748344548163516</v>
      </c>
      <c r="AI5" s="158">
        <v>93.855540542994177</v>
      </c>
      <c r="AJ5" s="158">
        <v>94.47159316005137</v>
      </c>
      <c r="AK5" s="158">
        <v>95.837910067612796</v>
      </c>
      <c r="AL5" s="158">
        <v>97.13870475382241</v>
      </c>
      <c r="AM5" s="158">
        <v>99.223505720808035</v>
      </c>
      <c r="AN5" s="158">
        <v>101.43694889690929</v>
      </c>
      <c r="AO5" s="158">
        <v>104.37769657671679</v>
      </c>
      <c r="AP5" s="158">
        <v>107.6583081393033</v>
      </c>
      <c r="AQ5" s="158">
        <v>111.32241709799729</v>
      </c>
    </row>
    <row r="6" spans="2:43">
      <c r="L6" s="79" t="s">
        <v>9</v>
      </c>
      <c r="M6" s="158">
        <v>123.7084893842691</v>
      </c>
      <c r="N6" s="158">
        <v>120.44781474617695</v>
      </c>
      <c r="O6" s="158">
        <v>117.94953306945222</v>
      </c>
      <c r="P6" s="158">
        <v>114.64201029634042</v>
      </c>
      <c r="Q6" s="158">
        <v>112.52020608999153</v>
      </c>
      <c r="R6" s="158">
        <v>109.81375354503409</v>
      </c>
      <c r="S6" s="158">
        <v>107.68569754656019</v>
      </c>
      <c r="T6" s="158">
        <v>107.68361894528202</v>
      </c>
      <c r="U6" s="158">
        <v>107.80525019115876</v>
      </c>
      <c r="V6" s="158">
        <v>107.9565578935794</v>
      </c>
      <c r="W6" s="158">
        <v>107.81527544530316</v>
      </c>
      <c r="X6" s="158">
        <v>106.92151494945546</v>
      </c>
      <c r="Y6" s="158">
        <v>105.19465314419718</v>
      </c>
      <c r="Z6" s="158">
        <v>103.3992478495326</v>
      </c>
      <c r="AA6" s="158">
        <v>102.41384058295259</v>
      </c>
      <c r="AB6" s="158">
        <v>102.33159297402013</v>
      </c>
      <c r="AC6" s="158">
        <v>102.6047843534369</v>
      </c>
      <c r="AD6" s="158">
        <v>102.9427995176557</v>
      </c>
      <c r="AE6" s="158">
        <v>103.3670842715073</v>
      </c>
      <c r="AF6" s="158">
        <v>103.90608192485212</v>
      </c>
      <c r="AG6" s="158">
        <v>104.51823875248037</v>
      </c>
      <c r="AH6" s="158">
        <v>105.13486912179231</v>
      </c>
      <c r="AI6" s="158">
        <v>105.78534065092072</v>
      </c>
      <c r="AJ6" s="158">
        <v>106.47147861870427</v>
      </c>
      <c r="AK6" s="158">
        <v>107.20857007298534</v>
      </c>
      <c r="AL6" s="158">
        <v>107.94980107924061</v>
      </c>
      <c r="AM6" s="158">
        <v>108.73561437226415</v>
      </c>
      <c r="AN6" s="158">
        <v>109.58165215828129</v>
      </c>
      <c r="AO6" s="158">
        <v>110.51443338232285</v>
      </c>
      <c r="AP6" s="158">
        <v>111.51226864349393</v>
      </c>
      <c r="AQ6" s="158">
        <v>112.57767265404757</v>
      </c>
    </row>
    <row r="7" spans="2:43">
      <c r="L7" s="79" t="s">
        <v>54</v>
      </c>
      <c r="M7" s="158">
        <v>123.7084893842691</v>
      </c>
      <c r="N7" s="158">
        <v>120.44781474617695</v>
      </c>
      <c r="O7" s="158">
        <v>117.94953306945222</v>
      </c>
      <c r="P7" s="158">
        <v>114.64201029634042</v>
      </c>
      <c r="Q7" s="158">
        <v>112.52020608999153</v>
      </c>
      <c r="R7" s="158">
        <v>109.81375354503409</v>
      </c>
      <c r="S7" s="158">
        <v>107.68569754656019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/>
  <dimension ref="B2:AQ5"/>
  <sheetViews>
    <sheetView workbookViewId="0"/>
  </sheetViews>
  <sheetFormatPr defaultRowHeight="12.75"/>
  <cols>
    <col min="1" max="1" width="2.42578125" style="10" customWidth="1"/>
    <col min="2" max="11" width="9.140625" style="10"/>
    <col min="12" max="12" width="17" style="10" customWidth="1"/>
    <col min="13" max="43" width="10.140625" style="10" bestFit="1" customWidth="1"/>
    <col min="44" max="16384" width="9.140625" style="10"/>
  </cols>
  <sheetData>
    <row r="2" spans="2:43">
      <c r="B2" s="132" t="s">
        <v>179</v>
      </c>
      <c r="L2" s="159"/>
      <c r="M2" s="156" t="s">
        <v>141</v>
      </c>
      <c r="N2" s="157" t="s">
        <v>142</v>
      </c>
      <c r="O2" s="157" t="s">
        <v>143</v>
      </c>
      <c r="P2" s="157" t="s">
        <v>144</v>
      </c>
      <c r="Q2" s="157" t="s">
        <v>145</v>
      </c>
      <c r="R2" s="157" t="s">
        <v>146</v>
      </c>
      <c r="S2" s="157" t="s">
        <v>147</v>
      </c>
      <c r="T2" s="157" t="s">
        <v>148</v>
      </c>
      <c r="U2" s="157" t="s">
        <v>149</v>
      </c>
      <c r="V2" s="157" t="s">
        <v>150</v>
      </c>
      <c r="W2" s="157" t="s">
        <v>151</v>
      </c>
      <c r="X2" s="157" t="s">
        <v>152</v>
      </c>
      <c r="Y2" s="157" t="s">
        <v>153</v>
      </c>
      <c r="Z2" s="157" t="s">
        <v>154</v>
      </c>
      <c r="AA2" s="157" t="s">
        <v>155</v>
      </c>
      <c r="AB2" s="157" t="s">
        <v>156</v>
      </c>
      <c r="AC2" s="157" t="s">
        <v>157</v>
      </c>
      <c r="AD2" s="157" t="s">
        <v>158</v>
      </c>
      <c r="AE2" s="157" t="s">
        <v>159</v>
      </c>
      <c r="AF2" s="157" t="s">
        <v>160</v>
      </c>
      <c r="AG2" s="157" t="s">
        <v>161</v>
      </c>
      <c r="AH2" s="157" t="s">
        <v>162</v>
      </c>
      <c r="AI2" s="157" t="s">
        <v>163</v>
      </c>
      <c r="AJ2" s="157" t="s">
        <v>164</v>
      </c>
      <c r="AK2" s="157" t="s">
        <v>165</v>
      </c>
      <c r="AL2" s="157" t="s">
        <v>166</v>
      </c>
      <c r="AM2" s="157" t="s">
        <v>167</v>
      </c>
      <c r="AN2" s="157" t="s">
        <v>168</v>
      </c>
      <c r="AO2" s="157" t="s">
        <v>169</v>
      </c>
      <c r="AP2" s="157" t="s">
        <v>170</v>
      </c>
      <c r="AQ2" s="157" t="s">
        <v>171</v>
      </c>
    </row>
    <row r="3" spans="2:43">
      <c r="L3" s="159" t="s">
        <v>8</v>
      </c>
      <c r="M3" s="143">
        <v>107.20618112261207</v>
      </c>
      <c r="N3" s="143">
        <v>107.08874856281857</v>
      </c>
      <c r="O3" s="143">
        <v>108.86982512128644</v>
      </c>
      <c r="P3" s="143">
        <v>103.31154167807003</v>
      </c>
      <c r="Q3" s="143">
        <v>96.424223729493022</v>
      </c>
      <c r="R3" s="143">
        <v>98.230088637326375</v>
      </c>
      <c r="S3" s="143">
        <v>98.081681590309231</v>
      </c>
      <c r="T3" s="143">
        <v>96.201900639622181</v>
      </c>
      <c r="U3" s="143">
        <v>97.975504945319273</v>
      </c>
      <c r="V3" s="143">
        <v>100.71167708370659</v>
      </c>
      <c r="W3" s="143">
        <v>100.99902182408582</v>
      </c>
      <c r="X3" s="143">
        <v>101.54422369755189</v>
      </c>
      <c r="Y3" s="143">
        <v>101.54952081113592</v>
      </c>
      <c r="Z3" s="143">
        <v>101.8098161685183</v>
      </c>
      <c r="AA3" s="143">
        <v>102.39900283956851</v>
      </c>
      <c r="AB3" s="143">
        <v>103.20942710967915</v>
      </c>
      <c r="AC3" s="143">
        <v>103.73425026176008</v>
      </c>
      <c r="AD3" s="143">
        <v>104.62951288643427</v>
      </c>
      <c r="AE3" s="143">
        <v>105.86437608842365</v>
      </c>
      <c r="AF3" s="143">
        <v>107.26167919714509</v>
      </c>
      <c r="AG3" s="143">
        <v>108.27767779629532</v>
      </c>
      <c r="AH3" s="143">
        <v>109.4425548017807</v>
      </c>
      <c r="AI3" s="143">
        <v>110.61016418427619</v>
      </c>
      <c r="AJ3" s="143">
        <v>111.88750943747205</v>
      </c>
      <c r="AK3" s="143">
        <v>112.78716755824219</v>
      </c>
      <c r="AL3" s="143">
        <v>114.01737616318658</v>
      </c>
      <c r="AM3" s="143">
        <v>115.47349177551862</v>
      </c>
      <c r="AN3" s="143">
        <v>116.93908409559964</v>
      </c>
      <c r="AO3" s="143">
        <v>117.9858318936114</v>
      </c>
      <c r="AP3" s="143">
        <v>119.31752098205835</v>
      </c>
      <c r="AQ3" s="143">
        <v>120.77416336994743</v>
      </c>
    </row>
    <row r="4" spans="2:43">
      <c r="L4" s="159" t="s">
        <v>9</v>
      </c>
      <c r="M4" s="143">
        <v>107.20618112261207</v>
      </c>
      <c r="N4" s="143">
        <v>107.08874856281857</v>
      </c>
      <c r="O4" s="143">
        <v>108.86982512128644</v>
      </c>
      <c r="P4" s="143">
        <v>103.31154167807003</v>
      </c>
      <c r="Q4" s="143">
        <v>96.424223729493022</v>
      </c>
      <c r="R4" s="143">
        <v>98.230088637326375</v>
      </c>
      <c r="S4" s="143">
        <v>98.081681590309231</v>
      </c>
      <c r="T4" s="143">
        <v>95.453822084204504</v>
      </c>
      <c r="U4" s="143">
        <v>94.008230881746869</v>
      </c>
      <c r="V4" s="143">
        <v>93.629988583769247</v>
      </c>
      <c r="W4" s="143">
        <v>91.699822168534283</v>
      </c>
      <c r="X4" s="143">
        <v>90.301205240464014</v>
      </c>
      <c r="Y4" s="143">
        <v>88.622194172625683</v>
      </c>
      <c r="Z4" s="143">
        <v>87.308552290554928</v>
      </c>
      <c r="AA4" s="143">
        <v>86.328847430380748</v>
      </c>
      <c r="AB4" s="143">
        <v>85.61134674310712</v>
      </c>
      <c r="AC4" s="143">
        <v>84.736498531887236</v>
      </c>
      <c r="AD4" s="143">
        <v>84.275315893343702</v>
      </c>
      <c r="AE4" s="143">
        <v>84.153612315359624</v>
      </c>
      <c r="AF4" s="143">
        <v>84.151288711622996</v>
      </c>
      <c r="AG4" s="143">
        <v>83.831653497284478</v>
      </c>
      <c r="AH4" s="143">
        <v>83.619430056621738</v>
      </c>
      <c r="AI4" s="143">
        <v>83.392108840385063</v>
      </c>
      <c r="AJ4" s="143">
        <v>83.227650751781226</v>
      </c>
      <c r="AK4" s="143">
        <v>82.768513840442026</v>
      </c>
      <c r="AL4" s="143">
        <v>82.549832050741216</v>
      </c>
      <c r="AM4" s="143">
        <v>82.486029500053036</v>
      </c>
      <c r="AN4" s="143">
        <v>82.416870422953238</v>
      </c>
      <c r="AO4" s="143">
        <v>82.035794983412302</v>
      </c>
      <c r="AP4" s="143">
        <v>81.849180144508793</v>
      </c>
      <c r="AQ4" s="143">
        <v>81.737813377243071</v>
      </c>
    </row>
    <row r="5" spans="2:43">
      <c r="L5" s="102" t="s">
        <v>54</v>
      </c>
      <c r="M5" s="143">
        <v>107.20618112261207</v>
      </c>
      <c r="N5" s="143">
        <v>107.08874856281857</v>
      </c>
      <c r="O5" s="143">
        <v>108.86982512128644</v>
      </c>
      <c r="P5" s="143">
        <v>103.31154167807003</v>
      </c>
      <c r="Q5" s="143">
        <v>96.424223729493022</v>
      </c>
      <c r="R5" s="143">
        <v>98.230088637326375</v>
      </c>
      <c r="S5" s="143">
        <v>98.081681590309231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/>
  <dimension ref="B2:AQ6"/>
  <sheetViews>
    <sheetView workbookViewId="0"/>
  </sheetViews>
  <sheetFormatPr defaultRowHeight="12.75"/>
  <cols>
    <col min="1" max="1" width="4.28515625" style="40" customWidth="1"/>
    <col min="2" max="11" width="9.140625" style="40"/>
    <col min="12" max="12" width="16.140625" style="40" customWidth="1"/>
    <col min="13" max="43" width="10.140625" style="40" bestFit="1" customWidth="1"/>
    <col min="44" max="16384" width="9.140625" style="40"/>
  </cols>
  <sheetData>
    <row r="2" spans="2:43">
      <c r="B2" s="132" t="s">
        <v>180</v>
      </c>
      <c r="L2" s="155" t="s">
        <v>137</v>
      </c>
    </row>
    <row r="3" spans="2:43">
      <c r="L3" s="79"/>
      <c r="M3" s="156" t="s">
        <v>141</v>
      </c>
      <c r="N3" s="157" t="s">
        <v>142</v>
      </c>
      <c r="O3" s="157" t="s">
        <v>143</v>
      </c>
      <c r="P3" s="157" t="s">
        <v>144</v>
      </c>
      <c r="Q3" s="157" t="s">
        <v>145</v>
      </c>
      <c r="R3" s="157" t="s">
        <v>146</v>
      </c>
      <c r="S3" s="157" t="s">
        <v>147</v>
      </c>
      <c r="T3" s="157" t="s">
        <v>148</v>
      </c>
      <c r="U3" s="157" t="s">
        <v>149</v>
      </c>
      <c r="V3" s="157" t="s">
        <v>150</v>
      </c>
      <c r="W3" s="157" t="s">
        <v>151</v>
      </c>
      <c r="X3" s="157" t="s">
        <v>152</v>
      </c>
      <c r="Y3" s="157" t="s">
        <v>153</v>
      </c>
      <c r="Z3" s="157" t="s">
        <v>154</v>
      </c>
      <c r="AA3" s="157" t="s">
        <v>155</v>
      </c>
      <c r="AB3" s="157" t="s">
        <v>156</v>
      </c>
      <c r="AC3" s="157" t="s">
        <v>157</v>
      </c>
      <c r="AD3" s="157" t="s">
        <v>158</v>
      </c>
      <c r="AE3" s="157" t="s">
        <v>159</v>
      </c>
      <c r="AF3" s="157" t="s">
        <v>160</v>
      </c>
      <c r="AG3" s="157" t="s">
        <v>161</v>
      </c>
      <c r="AH3" s="157" t="s">
        <v>162</v>
      </c>
      <c r="AI3" s="157" t="s">
        <v>163</v>
      </c>
      <c r="AJ3" s="157" t="s">
        <v>164</v>
      </c>
      <c r="AK3" s="157" t="s">
        <v>165</v>
      </c>
      <c r="AL3" s="157" t="s">
        <v>166</v>
      </c>
      <c r="AM3" s="157" t="s">
        <v>167</v>
      </c>
      <c r="AN3" s="157" t="s">
        <v>168</v>
      </c>
      <c r="AO3" s="157" t="s">
        <v>169</v>
      </c>
      <c r="AP3" s="157" t="s">
        <v>170</v>
      </c>
      <c r="AQ3" s="157" t="s">
        <v>171</v>
      </c>
    </row>
    <row r="4" spans="2:43">
      <c r="L4" s="79" t="s">
        <v>8</v>
      </c>
      <c r="M4" s="160">
        <v>101.53117504130381</v>
      </c>
      <c r="N4" s="160">
        <v>100.33454543289062</v>
      </c>
      <c r="O4" s="160">
        <v>99.956299923292207</v>
      </c>
      <c r="P4" s="160">
        <v>97.014002631118586</v>
      </c>
      <c r="Q4" s="160">
        <v>96.509155561089742</v>
      </c>
      <c r="R4" s="160">
        <v>95.017290790180127</v>
      </c>
      <c r="S4" s="160">
        <v>97.144628731197727</v>
      </c>
      <c r="T4" s="160">
        <v>97.292405697021522</v>
      </c>
      <c r="U4" s="160">
        <v>95.425337007022932</v>
      </c>
      <c r="V4" s="160">
        <v>95.273656611867139</v>
      </c>
      <c r="W4" s="160">
        <v>95.044120621111759</v>
      </c>
      <c r="X4" s="160">
        <v>94.723473934100994</v>
      </c>
      <c r="Y4" s="160">
        <v>94.002330224174372</v>
      </c>
      <c r="Z4" s="160">
        <v>93.25769671896677</v>
      </c>
      <c r="AA4" s="160">
        <v>92.384132497836248</v>
      </c>
      <c r="AB4" s="160">
        <v>91.379900903364728</v>
      </c>
      <c r="AC4" s="160">
        <v>90.07840426659196</v>
      </c>
      <c r="AD4" s="160">
        <v>88.970260886113735</v>
      </c>
      <c r="AE4" s="160">
        <v>87.970655086710337</v>
      </c>
      <c r="AF4" s="160">
        <v>87.060405782934083</v>
      </c>
      <c r="AG4" s="160">
        <v>85.938326180540344</v>
      </c>
      <c r="AH4" s="160">
        <v>85.02028387611702</v>
      </c>
      <c r="AI4" s="160">
        <v>84.214409170697735</v>
      </c>
      <c r="AJ4" s="160">
        <v>83.536408180341752</v>
      </c>
      <c r="AK4" s="160">
        <v>82.654910788218316</v>
      </c>
      <c r="AL4" s="160">
        <v>81.939154118223172</v>
      </c>
      <c r="AM4" s="160">
        <v>81.289702559997039</v>
      </c>
      <c r="AN4" s="160">
        <v>80.682004146736674</v>
      </c>
      <c r="AO4" s="160">
        <v>79.857873655872424</v>
      </c>
      <c r="AP4" s="160">
        <v>79.202009378562153</v>
      </c>
      <c r="AQ4" s="160">
        <v>78.624146051476416</v>
      </c>
    </row>
    <row r="5" spans="2:43">
      <c r="L5" s="79" t="s">
        <v>9</v>
      </c>
      <c r="M5" s="160">
        <v>101.53117504130381</v>
      </c>
      <c r="N5" s="160">
        <v>100.33454543289062</v>
      </c>
      <c r="O5" s="160">
        <v>99.956299923292207</v>
      </c>
      <c r="P5" s="160">
        <v>97.014002631118586</v>
      </c>
      <c r="Q5" s="160">
        <v>96.509155561089742</v>
      </c>
      <c r="R5" s="160">
        <v>95.017290790180127</v>
      </c>
      <c r="S5" s="160">
        <v>97.144628731197727</v>
      </c>
      <c r="T5" s="160">
        <v>97.238217774309447</v>
      </c>
      <c r="U5" s="160">
        <v>95.066922014009691</v>
      </c>
      <c r="V5" s="160">
        <v>94.135525490126156</v>
      </c>
      <c r="W5" s="160">
        <v>93.442583922539157</v>
      </c>
      <c r="X5" s="160">
        <v>92.921690348994147</v>
      </c>
      <c r="Y5" s="160">
        <v>92.125324057139593</v>
      </c>
      <c r="Z5" s="160">
        <v>91.458846322989487</v>
      </c>
      <c r="AA5" s="160">
        <v>90.866421746694172</v>
      </c>
      <c r="AB5" s="160">
        <v>90.30993874667692</v>
      </c>
      <c r="AC5" s="160">
        <v>89.531375873322048</v>
      </c>
      <c r="AD5" s="160">
        <v>88.997741991838126</v>
      </c>
      <c r="AE5" s="160">
        <v>88.55167113933598</v>
      </c>
      <c r="AF5" s="160">
        <v>88.025235361265388</v>
      </c>
      <c r="AG5" s="160">
        <v>87.118814605178187</v>
      </c>
      <c r="AH5" s="160">
        <v>86.269780157286675</v>
      </c>
      <c r="AI5" s="160">
        <v>85.388410144994154</v>
      </c>
      <c r="AJ5" s="160">
        <v>84.484919188883424</v>
      </c>
      <c r="AK5" s="160">
        <v>83.252038336115533</v>
      </c>
      <c r="AL5" s="160">
        <v>82.080946846135788</v>
      </c>
      <c r="AM5" s="160">
        <v>80.87326420851862</v>
      </c>
      <c r="AN5" s="160">
        <v>79.637765748942556</v>
      </c>
      <c r="AO5" s="160">
        <v>78.19348934897971</v>
      </c>
      <c r="AP5" s="160">
        <v>76.924082892159049</v>
      </c>
      <c r="AQ5" s="160">
        <v>75.736347927634725</v>
      </c>
    </row>
    <row r="6" spans="2:43">
      <c r="L6" s="79" t="s">
        <v>54</v>
      </c>
      <c r="M6" s="160">
        <v>101.53117504130381</v>
      </c>
      <c r="N6" s="160">
        <v>100.33454543289062</v>
      </c>
      <c r="O6" s="160">
        <v>99.956299923292207</v>
      </c>
      <c r="P6" s="160">
        <v>97.014002631118586</v>
      </c>
      <c r="Q6" s="160">
        <v>96.509155561089742</v>
      </c>
      <c r="R6" s="160">
        <v>95.017290790180127</v>
      </c>
      <c r="S6" s="160">
        <v>97.144628731197727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2:BN36"/>
  <sheetViews>
    <sheetView workbookViewId="0">
      <selection activeCell="J12" sqref="J12"/>
    </sheetView>
  </sheetViews>
  <sheetFormatPr defaultRowHeight="15"/>
  <cols>
    <col min="1" max="1" width="3.7109375" style="3" customWidth="1"/>
    <col min="2" max="2" width="18.140625" style="3" customWidth="1"/>
    <col min="3" max="4" width="10.28515625" style="3" customWidth="1"/>
    <col min="5" max="5" width="12.140625" style="3" customWidth="1"/>
    <col min="6" max="6" width="13" style="3" customWidth="1"/>
    <col min="7" max="7" width="12.7109375" style="3" customWidth="1"/>
    <col min="8" max="8" width="10.28515625" style="3" customWidth="1"/>
    <col min="9" max="9" width="8.7109375" style="3" customWidth="1"/>
    <col min="10" max="10" width="17.42578125" style="3" customWidth="1"/>
    <col min="11" max="11" width="10.5703125" style="3" customWidth="1"/>
    <col min="12" max="12" width="10" style="3" customWidth="1"/>
    <col min="13" max="13" width="11" style="3" customWidth="1"/>
    <col min="14" max="14" width="11.85546875" style="3" customWidth="1"/>
    <col min="15" max="15" width="10.140625" style="3" customWidth="1"/>
    <col min="16" max="16" width="10.28515625" style="3" customWidth="1"/>
    <col min="17" max="16384" width="9.140625" style="3"/>
  </cols>
  <sheetData>
    <row r="2" spans="2:66">
      <c r="B2" s="132" t="s">
        <v>6</v>
      </c>
      <c r="J2" s="2" t="s">
        <v>7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2:66">
      <c r="J3" s="32"/>
      <c r="K3" s="33">
        <v>2000</v>
      </c>
      <c r="L3" s="33">
        <v>2001</v>
      </c>
      <c r="M3" s="33">
        <v>2002</v>
      </c>
      <c r="N3" s="33">
        <v>2003</v>
      </c>
      <c r="O3" s="33">
        <v>2004</v>
      </c>
      <c r="P3" s="34">
        <v>2005</v>
      </c>
      <c r="Q3" s="34">
        <v>2006</v>
      </c>
      <c r="R3" s="34">
        <v>2007</v>
      </c>
      <c r="S3" s="34">
        <v>2008</v>
      </c>
      <c r="T3" s="34">
        <v>2009</v>
      </c>
      <c r="U3" s="34">
        <v>2010</v>
      </c>
      <c r="V3" s="34">
        <v>2011</v>
      </c>
      <c r="W3" s="34">
        <v>2012</v>
      </c>
      <c r="X3" s="34">
        <v>2013</v>
      </c>
      <c r="Y3" s="34">
        <v>2014</v>
      </c>
      <c r="Z3" s="34">
        <v>2015</v>
      </c>
      <c r="AA3" s="34">
        <v>2016</v>
      </c>
      <c r="AB3" s="34">
        <v>2017</v>
      </c>
      <c r="AC3" s="34">
        <v>2018</v>
      </c>
      <c r="AD3" s="34">
        <v>2019</v>
      </c>
      <c r="AE3" s="34">
        <v>2020</v>
      </c>
      <c r="AF3" s="34">
        <v>2021</v>
      </c>
      <c r="AG3" s="34">
        <v>2022</v>
      </c>
      <c r="AH3" s="34">
        <v>2023</v>
      </c>
      <c r="AI3" s="34">
        <v>2024</v>
      </c>
      <c r="AJ3" s="34">
        <v>2025</v>
      </c>
      <c r="AK3" s="34">
        <v>2026</v>
      </c>
      <c r="AL3" s="34">
        <v>2027</v>
      </c>
      <c r="AM3" s="34">
        <v>2028</v>
      </c>
      <c r="AN3" s="34">
        <v>2029</v>
      </c>
      <c r="AO3" s="34">
        <v>2030</v>
      </c>
      <c r="AP3" s="34">
        <v>2031</v>
      </c>
      <c r="AQ3" s="34">
        <v>2032</v>
      </c>
      <c r="AR3" s="34">
        <v>2033</v>
      </c>
      <c r="AS3" s="34">
        <v>2034</v>
      </c>
      <c r="AT3" s="34">
        <v>2035</v>
      </c>
      <c r="AU3" s="34">
        <v>2036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2:66">
      <c r="J4" s="32" t="s">
        <v>2</v>
      </c>
      <c r="K4" s="8">
        <v>80.764329301696236</v>
      </c>
      <c r="L4" s="8">
        <v>83.366204069260093</v>
      </c>
      <c r="M4" s="8">
        <v>85.723457663069325</v>
      </c>
      <c r="N4" s="8">
        <v>89.542689957216055</v>
      </c>
      <c r="O4" s="8">
        <v>91.990799570761368</v>
      </c>
      <c r="P4" s="9">
        <v>95.234219967039991</v>
      </c>
      <c r="Q4" s="9">
        <v>97.70333212969615</v>
      </c>
      <c r="R4" s="9">
        <v>101.68694875522803</v>
      </c>
      <c r="S4" s="9">
        <v>100.9861638912721</v>
      </c>
      <c r="T4" s="9">
        <v>97.450326629024971</v>
      </c>
      <c r="U4" s="9">
        <v>98.934585454014169</v>
      </c>
      <c r="V4" s="9">
        <v>99.914702129181876</v>
      </c>
      <c r="W4" s="9">
        <v>100</v>
      </c>
      <c r="X4" s="9">
        <v>100.64109668183177</v>
      </c>
      <c r="Y4" s="9">
        <v>102.15787572869711</v>
      </c>
      <c r="Z4" s="9">
        <v>104.00937840696139</v>
      </c>
      <c r="AA4" s="9">
        <v>106.22920616692676</v>
      </c>
      <c r="AB4" s="9">
        <v>108.6377703284451</v>
      </c>
      <c r="AC4" s="9">
        <v>111.16692524113417</v>
      </c>
      <c r="AD4" s="9">
        <v>113.97553146647009</v>
      </c>
      <c r="AE4" s="9">
        <v>116.98912656356232</v>
      </c>
      <c r="AF4" s="9">
        <v>120.12961747909152</v>
      </c>
      <c r="AG4" s="9">
        <v>123.37854259071344</v>
      </c>
      <c r="AH4" s="9">
        <v>126.72883376327415</v>
      </c>
      <c r="AI4" s="9">
        <v>130.17138152201625</v>
      </c>
      <c r="AJ4" s="9">
        <v>133.66977100184602</v>
      </c>
      <c r="AK4" s="9">
        <v>137.21897563067654</v>
      </c>
      <c r="AL4" s="9">
        <v>140.82433519055576</v>
      </c>
      <c r="AM4" s="9">
        <v>144.50447012625438</v>
      </c>
      <c r="AN4" s="9">
        <v>148.27795713525433</v>
      </c>
      <c r="AO4" s="9">
        <v>152.14291884863525</v>
      </c>
      <c r="AP4" s="9">
        <v>156.10243290106195</v>
      </c>
      <c r="AQ4" s="9">
        <v>160.18017783260626</v>
      </c>
      <c r="AR4" s="9">
        <v>164.36444258845893</v>
      </c>
      <c r="AS4" s="9">
        <v>168.65800970484065</v>
      </c>
      <c r="AT4" s="9">
        <v>173.06373440404607</v>
      </c>
      <c r="AU4" s="9">
        <v>177.58454649316644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2:66">
      <c r="J5" s="32" t="s">
        <v>3</v>
      </c>
      <c r="K5" s="8">
        <v>80.764329301696236</v>
      </c>
      <c r="L5" s="8">
        <v>83.366204069260093</v>
      </c>
      <c r="M5" s="8">
        <v>85.723457663069325</v>
      </c>
      <c r="N5" s="8">
        <v>89.542689957216055</v>
      </c>
      <c r="O5" s="8">
        <v>91.990799570761368</v>
      </c>
      <c r="P5" s="9">
        <v>95.234219967039991</v>
      </c>
      <c r="Q5" s="9">
        <v>97.70333212969615</v>
      </c>
      <c r="R5" s="9">
        <v>101.68694875522803</v>
      </c>
      <c r="S5" s="9">
        <v>100.9861638912721</v>
      </c>
      <c r="T5" s="9">
        <v>97.450326629024971</v>
      </c>
      <c r="U5" s="9">
        <v>98.934585454014169</v>
      </c>
      <c r="V5" s="9">
        <v>99.914702129181876</v>
      </c>
      <c r="W5" s="9">
        <v>100</v>
      </c>
      <c r="X5" s="9">
        <v>99.69364068205347</v>
      </c>
      <c r="Y5" s="9">
        <v>99.439992047970549</v>
      </c>
      <c r="Z5" s="9">
        <v>99.377809592148367</v>
      </c>
      <c r="AA5" s="9">
        <v>99.538854521590267</v>
      </c>
      <c r="AB5" s="9">
        <v>99.91664994730337</v>
      </c>
      <c r="AC5" s="9">
        <v>100.50907997748401</v>
      </c>
      <c r="AD5" s="9">
        <v>101.41333022299753</v>
      </c>
      <c r="AE5" s="9">
        <v>102.62882738449952</v>
      </c>
      <c r="AF5" s="9">
        <v>104.13742960636091</v>
      </c>
      <c r="AG5" s="9">
        <v>105.95002532194943</v>
      </c>
      <c r="AH5" s="9">
        <v>108.08540243903045</v>
      </c>
      <c r="AI5" s="9">
        <v>110.26490960193574</v>
      </c>
      <c r="AJ5" s="9">
        <v>112.45645314319835</v>
      </c>
      <c r="AK5" s="9">
        <v>114.65520581150601</v>
      </c>
      <c r="AL5" s="9">
        <v>116.865127228886</v>
      </c>
      <c r="AM5" s="9">
        <v>119.101084956725</v>
      </c>
      <c r="AN5" s="9">
        <v>121.37749842921245</v>
      </c>
      <c r="AO5" s="9">
        <v>123.69163964318241</v>
      </c>
      <c r="AP5" s="9">
        <v>126.04486868858852</v>
      </c>
      <c r="AQ5" s="9">
        <v>128.45512868807</v>
      </c>
      <c r="AR5" s="9">
        <v>130.91147825331913</v>
      </c>
      <c r="AS5" s="9">
        <v>133.41479871998982</v>
      </c>
      <c r="AT5" s="9">
        <v>135.96598827684622</v>
      </c>
      <c r="AU5" s="9">
        <v>138.56596228803198</v>
      </c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2:66"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pans="2:66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pans="2:66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12" spans="2:66">
      <c r="J12" s="36"/>
      <c r="K12" s="36"/>
      <c r="L12" s="36"/>
      <c r="M12" s="36"/>
      <c r="N12" s="36"/>
      <c r="O12" s="36"/>
    </row>
    <row r="14" spans="2:66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2:66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2:66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2:40"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22" spans="2:40">
      <c r="C22" s="3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2:40">
      <c r="C23" s="3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2:40">
      <c r="C24" s="3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2:40">
      <c r="C25" s="3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2:40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40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40">
      <c r="B28" s="12"/>
      <c r="C28" s="266"/>
      <c r="D28" s="266"/>
      <c r="E28" s="266"/>
      <c r="F28" s="266"/>
      <c r="G28" s="266"/>
      <c r="H28" s="266"/>
      <c r="I28" s="266"/>
      <c r="J28" s="266"/>
      <c r="K28" s="39"/>
      <c r="L28" s="39"/>
      <c r="M28" s="39"/>
      <c r="N28" s="39"/>
      <c r="O28" s="39"/>
    </row>
    <row r="29" spans="2:40">
      <c r="B29" s="12"/>
      <c r="C29" s="38"/>
      <c r="D29" s="38"/>
      <c r="E29" s="38"/>
      <c r="F29" s="38"/>
      <c r="G29" s="38"/>
      <c r="H29" s="38"/>
      <c r="I29" s="38"/>
      <c r="J29" s="38"/>
      <c r="K29" s="39"/>
      <c r="L29" s="39"/>
      <c r="M29" s="39"/>
      <c r="N29" s="39"/>
      <c r="O29" s="39"/>
    </row>
    <row r="30" spans="2:40"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31"/>
    </row>
    <row r="31" spans="2:40">
      <c r="B31" s="17"/>
      <c r="C31" s="30"/>
      <c r="D31" s="30"/>
      <c r="E31" s="30"/>
      <c r="F31" s="30"/>
      <c r="G31" s="30"/>
      <c r="H31" s="30"/>
      <c r="I31" s="30"/>
      <c r="J31" s="30"/>
      <c r="K31" s="31"/>
      <c r="L31" s="31"/>
      <c r="M31" s="31"/>
      <c r="N31" s="31"/>
      <c r="O31" s="31"/>
    </row>
    <row r="32" spans="2:40">
      <c r="B32" s="17"/>
      <c r="C32" s="30"/>
      <c r="D32" s="30"/>
      <c r="E32" s="30"/>
      <c r="F32" s="30"/>
      <c r="G32" s="30"/>
      <c r="H32" s="30"/>
      <c r="I32" s="30"/>
      <c r="J32" s="30"/>
      <c r="K32" s="31"/>
      <c r="L32" s="31"/>
      <c r="M32" s="31"/>
      <c r="N32" s="31"/>
      <c r="O32" s="31"/>
    </row>
    <row r="33" spans="2:15">
      <c r="B33" s="17"/>
      <c r="C33" s="30"/>
      <c r="D33" s="30"/>
      <c r="E33" s="30"/>
      <c r="F33" s="30"/>
      <c r="G33" s="30"/>
      <c r="H33" s="30"/>
      <c r="I33" s="30"/>
      <c r="J33" s="30"/>
      <c r="K33" s="31"/>
      <c r="L33" s="31"/>
      <c r="M33" s="31"/>
      <c r="N33" s="31"/>
      <c r="O33" s="31"/>
    </row>
    <row r="34" spans="2:1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</sheetData>
  <mergeCells count="1">
    <mergeCell ref="C28:J28"/>
  </mergeCells>
  <phoneticPr fontId="72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/>
  <dimension ref="B2:AQ6"/>
  <sheetViews>
    <sheetView workbookViewId="0"/>
  </sheetViews>
  <sheetFormatPr defaultRowHeight="12.75"/>
  <cols>
    <col min="1" max="1" width="4.85546875" style="40" customWidth="1"/>
    <col min="2" max="11" width="9.140625" style="40"/>
    <col min="12" max="12" width="16" style="40" customWidth="1"/>
    <col min="13" max="43" width="10.140625" style="40" bestFit="1" customWidth="1"/>
    <col min="44" max="16384" width="9.140625" style="40"/>
  </cols>
  <sheetData>
    <row r="2" spans="2:43">
      <c r="B2" s="132" t="s">
        <v>197</v>
      </c>
      <c r="L2" s="155" t="s">
        <v>137</v>
      </c>
    </row>
    <row r="3" spans="2:43">
      <c r="L3" s="79"/>
      <c r="M3" s="156" t="s">
        <v>141</v>
      </c>
      <c r="N3" s="157" t="s">
        <v>142</v>
      </c>
      <c r="O3" s="157" t="s">
        <v>143</v>
      </c>
      <c r="P3" s="157" t="s">
        <v>144</v>
      </c>
      <c r="Q3" s="157" t="s">
        <v>145</v>
      </c>
      <c r="R3" s="157" t="s">
        <v>146</v>
      </c>
      <c r="S3" s="157" t="s">
        <v>147</v>
      </c>
      <c r="T3" s="157" t="s">
        <v>148</v>
      </c>
      <c r="U3" s="157" t="s">
        <v>149</v>
      </c>
      <c r="V3" s="157" t="s">
        <v>150</v>
      </c>
      <c r="W3" s="157" t="s">
        <v>151</v>
      </c>
      <c r="X3" s="157" t="s">
        <v>152</v>
      </c>
      <c r="Y3" s="157" t="s">
        <v>153</v>
      </c>
      <c r="Z3" s="157" t="s">
        <v>154</v>
      </c>
      <c r="AA3" s="157" t="s">
        <v>155</v>
      </c>
      <c r="AB3" s="157" t="s">
        <v>156</v>
      </c>
      <c r="AC3" s="157" t="s">
        <v>157</v>
      </c>
      <c r="AD3" s="157" t="s">
        <v>158</v>
      </c>
      <c r="AE3" s="157" t="s">
        <v>159</v>
      </c>
      <c r="AF3" s="157" t="s">
        <v>160</v>
      </c>
      <c r="AG3" s="157" t="s">
        <v>161</v>
      </c>
      <c r="AH3" s="157" t="s">
        <v>162</v>
      </c>
      <c r="AI3" s="157" t="s">
        <v>163</v>
      </c>
      <c r="AJ3" s="157" t="s">
        <v>164</v>
      </c>
      <c r="AK3" s="157" t="s">
        <v>165</v>
      </c>
      <c r="AL3" s="157" t="s">
        <v>166</v>
      </c>
      <c r="AM3" s="157" t="s">
        <v>167</v>
      </c>
      <c r="AN3" s="157" t="s">
        <v>168</v>
      </c>
      <c r="AO3" s="157" t="s">
        <v>169</v>
      </c>
      <c r="AP3" s="157" t="s">
        <v>170</v>
      </c>
      <c r="AQ3" s="157" t="s">
        <v>171</v>
      </c>
    </row>
    <row r="4" spans="2:43">
      <c r="L4" s="79" t="s">
        <v>8</v>
      </c>
      <c r="M4" s="142">
        <v>355.93972685418498</v>
      </c>
      <c r="N4" s="142">
        <v>351.13303628988621</v>
      </c>
      <c r="O4" s="142">
        <v>352.27403685168946</v>
      </c>
      <c r="P4" s="142">
        <v>339.08033220785092</v>
      </c>
      <c r="Q4" s="142">
        <v>332.74263875953341</v>
      </c>
      <c r="R4" s="142">
        <v>329.27163662106841</v>
      </c>
      <c r="S4" s="142">
        <v>328.29771177628811</v>
      </c>
      <c r="T4" s="142">
        <v>326.45263859384141</v>
      </c>
      <c r="U4" s="142">
        <v>326.04570614400575</v>
      </c>
      <c r="V4" s="142">
        <v>328.09703725465027</v>
      </c>
      <c r="W4" s="142">
        <v>326.71531976846177</v>
      </c>
      <c r="X4" s="142">
        <v>324.31507507631176</v>
      </c>
      <c r="Y4" s="142">
        <v>320.74806653178069</v>
      </c>
      <c r="Z4" s="142">
        <v>318.48711145439017</v>
      </c>
      <c r="AA4" s="142">
        <v>317.31633606141634</v>
      </c>
      <c r="AB4" s="142">
        <v>316.60312032393483</v>
      </c>
      <c r="AC4" s="142">
        <v>315.46908039658928</v>
      </c>
      <c r="AD4" s="142">
        <v>315.15224633150467</v>
      </c>
      <c r="AE4" s="142">
        <v>315.45809786763152</v>
      </c>
      <c r="AF4" s="142">
        <v>316.0537319710765</v>
      </c>
      <c r="AG4" s="142">
        <v>316.2248368052895</v>
      </c>
      <c r="AH4" s="142">
        <v>316.92654202378429</v>
      </c>
      <c r="AI4" s="142">
        <v>317.73244673634548</v>
      </c>
      <c r="AJ4" s="142">
        <v>319.29292127913999</v>
      </c>
      <c r="AK4" s="142">
        <v>320.98596454187111</v>
      </c>
      <c r="AL4" s="142">
        <v>323.2183504912681</v>
      </c>
      <c r="AM4" s="142">
        <v>326.51927372674538</v>
      </c>
      <c r="AN4" s="142">
        <v>329.99690705992049</v>
      </c>
      <c r="AO4" s="142">
        <v>333.58226398693125</v>
      </c>
      <c r="AP4" s="142">
        <v>337.99423380017367</v>
      </c>
      <c r="AQ4" s="142">
        <v>343.0157533225065</v>
      </c>
    </row>
    <row r="5" spans="2:43">
      <c r="L5" s="79" t="s">
        <v>9</v>
      </c>
      <c r="M5" s="142">
        <v>355.93972685418498</v>
      </c>
      <c r="N5" s="142">
        <v>351.13303628988621</v>
      </c>
      <c r="O5" s="142">
        <v>352.27403685168946</v>
      </c>
      <c r="P5" s="142">
        <v>339.08033220785092</v>
      </c>
      <c r="Q5" s="142">
        <v>332.74263875953341</v>
      </c>
      <c r="R5" s="142">
        <v>329.27163662106841</v>
      </c>
      <c r="S5" s="142">
        <v>328.29771177628811</v>
      </c>
      <c r="T5" s="142">
        <v>326.50016909510219</v>
      </c>
      <c r="U5" s="142">
        <v>323.05500342496691</v>
      </c>
      <c r="V5" s="142">
        <v>321.86750008169048</v>
      </c>
      <c r="W5" s="142">
        <v>318.92256179777092</v>
      </c>
      <c r="X5" s="142">
        <v>315.72742650782129</v>
      </c>
      <c r="Y5" s="142">
        <v>310.98772319811781</v>
      </c>
      <c r="Z5" s="142">
        <v>307.11244493340314</v>
      </c>
      <c r="AA5" s="142">
        <v>304.47988150530296</v>
      </c>
      <c r="AB5" s="142">
        <v>302.98789412917739</v>
      </c>
      <c r="AC5" s="142">
        <v>301.36865403311845</v>
      </c>
      <c r="AD5" s="142">
        <v>300.71997011536939</v>
      </c>
      <c r="AE5" s="142">
        <v>300.59925272396487</v>
      </c>
      <c r="AF5" s="142">
        <v>300.64500075768564</v>
      </c>
      <c r="AG5" s="142">
        <v>299.99154029502813</v>
      </c>
      <c r="AH5" s="142">
        <v>299.46761881679794</v>
      </c>
      <c r="AI5" s="142">
        <v>299.06898881423581</v>
      </c>
      <c r="AJ5" s="142">
        <v>298.80986129502338</v>
      </c>
      <c r="AK5" s="142">
        <v>297.88444783608514</v>
      </c>
      <c r="AL5" s="142">
        <v>297.28397916844239</v>
      </c>
      <c r="AM5" s="142">
        <v>296.85875114372317</v>
      </c>
      <c r="AN5" s="142">
        <v>296.42169985439261</v>
      </c>
      <c r="AO5" s="142">
        <v>295.59240411394558</v>
      </c>
      <c r="AP5" s="142">
        <v>295.18394087741723</v>
      </c>
      <c r="AQ5" s="142">
        <v>294.97522773050059</v>
      </c>
    </row>
    <row r="6" spans="2:43">
      <c r="L6" s="79" t="s">
        <v>54</v>
      </c>
      <c r="M6" s="142">
        <v>355.93972685418498</v>
      </c>
      <c r="N6" s="142">
        <v>351.13303628988621</v>
      </c>
      <c r="O6" s="142">
        <v>352.27403685168946</v>
      </c>
      <c r="P6" s="142">
        <v>339.08033220785092</v>
      </c>
      <c r="Q6" s="142">
        <v>332.74263875953341</v>
      </c>
      <c r="R6" s="142">
        <v>329.27163662106841</v>
      </c>
      <c r="S6" s="142">
        <v>328.29771177628811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1"/>
  <dimension ref="B2:AR6"/>
  <sheetViews>
    <sheetView workbookViewId="0">
      <selection activeCell="G34" sqref="G34"/>
    </sheetView>
  </sheetViews>
  <sheetFormatPr defaultRowHeight="12.75"/>
  <cols>
    <col min="1" max="1" width="3.85546875" style="10" customWidth="1"/>
    <col min="2" max="12" width="9.140625" style="10"/>
    <col min="13" max="13" width="21.28515625" style="10" customWidth="1"/>
    <col min="14" max="14" width="10.28515625" style="10" customWidth="1"/>
    <col min="15" max="45" width="10.140625" style="10" bestFit="1" customWidth="1"/>
    <col min="46" max="16384" width="9.140625" style="10"/>
  </cols>
  <sheetData>
    <row r="2" spans="2:44">
      <c r="B2" s="132" t="s">
        <v>317</v>
      </c>
    </row>
    <row r="3" spans="2:44">
      <c r="M3" s="102"/>
      <c r="N3" s="156" t="s">
        <v>141</v>
      </c>
      <c r="O3" s="157" t="s">
        <v>142</v>
      </c>
      <c r="P3" s="157" t="s">
        <v>143</v>
      </c>
      <c r="Q3" s="157" t="s">
        <v>144</v>
      </c>
      <c r="R3" s="157" t="s">
        <v>145</v>
      </c>
      <c r="S3" s="157" t="s">
        <v>146</v>
      </c>
      <c r="T3" s="157" t="s">
        <v>147</v>
      </c>
      <c r="U3" s="157" t="s">
        <v>148</v>
      </c>
      <c r="V3" s="157" t="s">
        <v>149</v>
      </c>
      <c r="W3" s="157" t="s">
        <v>150</v>
      </c>
      <c r="X3" s="157" t="s">
        <v>151</v>
      </c>
      <c r="Y3" s="157" t="s">
        <v>152</v>
      </c>
      <c r="Z3" s="157" t="s">
        <v>153</v>
      </c>
      <c r="AA3" s="157" t="s">
        <v>154</v>
      </c>
      <c r="AB3" s="157" t="s">
        <v>155</v>
      </c>
      <c r="AC3" s="157" t="s">
        <v>156</v>
      </c>
      <c r="AD3" s="157" t="s">
        <v>157</v>
      </c>
      <c r="AE3" s="157" t="s">
        <v>158</v>
      </c>
      <c r="AF3" s="157" t="s">
        <v>159</v>
      </c>
      <c r="AG3" s="157" t="s">
        <v>160</v>
      </c>
      <c r="AH3" s="157" t="s">
        <v>161</v>
      </c>
      <c r="AI3" s="157" t="s">
        <v>162</v>
      </c>
      <c r="AJ3" s="157" t="s">
        <v>163</v>
      </c>
      <c r="AK3" s="157" t="s">
        <v>164</v>
      </c>
      <c r="AL3" s="157" t="s">
        <v>165</v>
      </c>
      <c r="AM3" s="157" t="s">
        <v>166</v>
      </c>
      <c r="AN3" s="157" t="s">
        <v>167</v>
      </c>
      <c r="AO3" s="157" t="s">
        <v>168</v>
      </c>
      <c r="AP3" s="157" t="s">
        <v>169</v>
      </c>
      <c r="AQ3" s="157" t="s">
        <v>170</v>
      </c>
      <c r="AR3" s="157" t="s">
        <v>171</v>
      </c>
    </row>
    <row r="4" spans="2:44">
      <c r="M4" s="102" t="s">
        <v>138</v>
      </c>
      <c r="N4" s="161">
        <v>65.51741408444606</v>
      </c>
      <c r="O4" s="161">
        <v>64.974068011077449</v>
      </c>
      <c r="P4" s="161">
        <v>64.481773121933372</v>
      </c>
      <c r="Q4" s="161">
        <v>62.138638588784353</v>
      </c>
      <c r="R4" s="161">
        <v>62.007863615602233</v>
      </c>
      <c r="S4" s="161">
        <v>62.608543839778847</v>
      </c>
      <c r="T4" s="161">
        <v>60.578318976395863</v>
      </c>
      <c r="U4" s="161">
        <v>61.057530496178174</v>
      </c>
      <c r="V4" s="161">
        <v>61.862879309776041</v>
      </c>
      <c r="W4" s="161">
        <v>61.682102971247936</v>
      </c>
      <c r="X4" s="161">
        <v>61.394820568470706</v>
      </c>
      <c r="Y4" s="161">
        <v>60.913977802800183</v>
      </c>
      <c r="Z4" s="161">
        <v>60.262924316960785</v>
      </c>
      <c r="AA4" s="161">
        <v>59.825349182981597</v>
      </c>
      <c r="AB4" s="161">
        <v>59.655329830068226</v>
      </c>
      <c r="AC4" s="161">
        <v>59.66723770216776</v>
      </c>
      <c r="AD4" s="161">
        <v>59.643591839870517</v>
      </c>
      <c r="AE4" s="161">
        <v>59.778273659388937</v>
      </c>
      <c r="AF4" s="161">
        <v>60.007015734146151</v>
      </c>
      <c r="AG4" s="161">
        <v>60.313685360434015</v>
      </c>
      <c r="AH4" s="161">
        <v>60.548313701981769</v>
      </c>
      <c r="AI4" s="161">
        <v>60.881473149874608</v>
      </c>
      <c r="AJ4" s="161">
        <v>61.2650457668313</v>
      </c>
      <c r="AK4" s="161">
        <v>61.758230055160489</v>
      </c>
      <c r="AL4" s="161">
        <v>62.18662944769639</v>
      </c>
      <c r="AM4" s="161">
        <v>62.71702983797595</v>
      </c>
      <c r="AN4" s="161">
        <v>63.348707229465717</v>
      </c>
      <c r="AO4" s="161">
        <v>64.060626329828807</v>
      </c>
      <c r="AP4" s="161">
        <v>64.79439585245639</v>
      </c>
      <c r="AQ4" s="161">
        <v>65.726002316746488</v>
      </c>
      <c r="AR4" s="161">
        <v>66.742826066569862</v>
      </c>
    </row>
    <row r="5" spans="2:44">
      <c r="M5" s="102" t="s">
        <v>139</v>
      </c>
      <c r="N5" s="161">
        <v>65.51741408444606</v>
      </c>
      <c r="O5" s="161">
        <v>64.974068011077449</v>
      </c>
      <c r="P5" s="161">
        <v>64.481773121933372</v>
      </c>
      <c r="Q5" s="161">
        <v>62.138638588784353</v>
      </c>
      <c r="R5" s="161">
        <v>62.007863615602233</v>
      </c>
      <c r="S5" s="161">
        <v>62.608543839778847</v>
      </c>
      <c r="T5" s="161">
        <v>60.578318976395863</v>
      </c>
      <c r="U5" s="161">
        <v>61.129543833080639</v>
      </c>
      <c r="V5" s="161">
        <v>61.513289946794814</v>
      </c>
      <c r="W5" s="161">
        <v>60.879874563213313</v>
      </c>
      <c r="X5" s="161">
        <v>60.416896325439794</v>
      </c>
      <c r="Y5" s="161">
        <v>59.907051461490951</v>
      </c>
      <c r="Z5" s="161">
        <v>59.101847117288933</v>
      </c>
      <c r="AA5" s="161">
        <v>58.32292463669436</v>
      </c>
      <c r="AB5" s="161">
        <v>57.803105507572965</v>
      </c>
      <c r="AC5" s="161">
        <v>57.549515685875697</v>
      </c>
      <c r="AD5" s="161">
        <v>57.321592047865884</v>
      </c>
      <c r="AE5" s="161">
        <v>57.210988220765358</v>
      </c>
      <c r="AF5" s="161">
        <v>57.187390973066009</v>
      </c>
      <c r="AG5" s="161">
        <v>57.197630548194695</v>
      </c>
      <c r="AH5" s="161">
        <v>57.113747056821865</v>
      </c>
      <c r="AI5" s="161">
        <v>57.05619486754177</v>
      </c>
      <c r="AJ5" s="161">
        <v>56.995025035210944</v>
      </c>
      <c r="AK5" s="161">
        <v>56.954334203606983</v>
      </c>
      <c r="AL5" s="161">
        <v>56.822362907080212</v>
      </c>
      <c r="AM5" s="161">
        <v>56.736279256318035</v>
      </c>
      <c r="AN5" s="161">
        <v>56.674655875708162</v>
      </c>
      <c r="AO5" s="161">
        <v>56.620044628776448</v>
      </c>
      <c r="AP5" s="161">
        <v>56.513264987329386</v>
      </c>
      <c r="AQ5" s="161">
        <v>56.475172367902992</v>
      </c>
      <c r="AR5" s="161">
        <v>56.465647131713979</v>
      </c>
    </row>
    <row r="6" spans="2:44">
      <c r="M6" s="102" t="s">
        <v>140</v>
      </c>
      <c r="N6" s="161">
        <v>65.51741408444606</v>
      </c>
      <c r="O6" s="161">
        <v>64.974068011077449</v>
      </c>
      <c r="P6" s="161">
        <v>64.481773121933372</v>
      </c>
      <c r="Q6" s="161">
        <v>62.138638588784353</v>
      </c>
      <c r="R6" s="161">
        <v>62.007863615602233</v>
      </c>
      <c r="S6" s="161">
        <v>62.608543839778847</v>
      </c>
      <c r="T6" s="161">
        <v>60.578318976395863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2"/>
  <dimension ref="B2:U9"/>
  <sheetViews>
    <sheetView workbookViewId="0">
      <selection activeCell="L16" sqref="L16"/>
    </sheetView>
  </sheetViews>
  <sheetFormatPr defaultRowHeight="12.75"/>
  <cols>
    <col min="1" max="1" width="3.85546875" style="10" customWidth="1"/>
    <col min="2" max="11" width="9.140625" style="10"/>
    <col min="12" max="12" width="15.140625" style="10" customWidth="1"/>
    <col min="13" max="14" width="9.140625" style="10"/>
    <col min="15" max="15" width="16.7109375" style="10" customWidth="1"/>
    <col min="16" max="16384" width="9.140625" style="10"/>
  </cols>
  <sheetData>
    <row r="2" spans="2:21">
      <c r="B2" s="162" t="s">
        <v>205</v>
      </c>
    </row>
    <row r="3" spans="2:21">
      <c r="L3" s="128"/>
      <c r="M3" s="128">
        <v>2011</v>
      </c>
      <c r="N3" s="128">
        <v>2015</v>
      </c>
      <c r="O3" s="128">
        <v>2020</v>
      </c>
      <c r="P3" s="128">
        <v>2025</v>
      </c>
      <c r="Q3" s="128">
        <v>2030</v>
      </c>
      <c r="R3" s="128">
        <v>2035</v>
      </c>
      <c r="S3" s="128">
        <v>2040</v>
      </c>
      <c r="T3" s="128">
        <v>2045</v>
      </c>
      <c r="U3" s="128">
        <v>2050</v>
      </c>
    </row>
    <row r="4" spans="2:21">
      <c r="L4" s="128" t="s">
        <v>206</v>
      </c>
      <c r="M4" s="128">
        <v>227.42705458985114</v>
      </c>
      <c r="N4" s="128">
        <v>252.0239915604474</v>
      </c>
      <c r="O4" s="128">
        <v>257.02487256331909</v>
      </c>
      <c r="P4" s="128">
        <v>268.47706938063016</v>
      </c>
      <c r="Q4" s="128">
        <v>255.3046983369284</v>
      </c>
      <c r="R4" s="128">
        <v>273.71321049640784</v>
      </c>
      <c r="S4" s="128">
        <v>280.92902408313716</v>
      </c>
      <c r="T4" s="128">
        <v>288.21496850481225</v>
      </c>
      <c r="U4" s="128">
        <v>296.03572748418367</v>
      </c>
    </row>
    <row r="5" spans="2:21">
      <c r="L5" s="128" t="s">
        <v>207</v>
      </c>
      <c r="M5" s="128">
        <v>45.541889164666003</v>
      </c>
      <c r="N5" s="128">
        <v>37.061890798217163</v>
      </c>
      <c r="O5" s="128">
        <v>30.318659818127898</v>
      </c>
      <c r="P5" s="128">
        <v>25.660767580634015</v>
      </c>
      <c r="Q5" s="128">
        <v>29.262718571126168</v>
      </c>
      <c r="R5" s="128">
        <v>30.331066658368858</v>
      </c>
      <c r="S5" s="128">
        <v>61.599212653967605</v>
      </c>
      <c r="T5" s="128">
        <v>100.47092064862866</v>
      </c>
      <c r="U5" s="128">
        <v>124.25254098082804</v>
      </c>
    </row>
    <row r="6" spans="2:21">
      <c r="L6" s="128" t="s">
        <v>208</v>
      </c>
      <c r="M6" s="128">
        <v>22.32090400176342</v>
      </c>
      <c r="N6" s="128">
        <v>17.150409644631889</v>
      </c>
      <c r="O6" s="128">
        <v>13.850136091666375</v>
      </c>
      <c r="P6" s="128">
        <v>13.39374095445261</v>
      </c>
      <c r="Q6" s="128">
        <v>19.957649513456044</v>
      </c>
      <c r="R6" s="128">
        <v>18.241396011022783</v>
      </c>
      <c r="S6" s="128">
        <v>20.870973235940774</v>
      </c>
      <c r="T6" s="128">
        <v>29.78693286306958</v>
      </c>
      <c r="U6" s="128">
        <v>41.075987200878487</v>
      </c>
    </row>
    <row r="7" spans="2:21">
      <c r="L7" s="128" t="s">
        <v>209</v>
      </c>
      <c r="M7" s="128">
        <v>32.205263577574883</v>
      </c>
      <c r="N7" s="128">
        <v>22.622776580489536</v>
      </c>
      <c r="O7" s="128">
        <v>17.887387196572309</v>
      </c>
      <c r="P7" s="128">
        <v>8.788107294095644</v>
      </c>
      <c r="Q7" s="128">
        <v>9.4874663320942165</v>
      </c>
      <c r="R7" s="128">
        <v>6.0301955893185664</v>
      </c>
      <c r="S7" s="128">
        <v>6.4324633864403999</v>
      </c>
      <c r="T7" s="128">
        <v>8.0410346939876085</v>
      </c>
      <c r="U7" s="128">
        <v>9.1566156803093577</v>
      </c>
    </row>
    <row r="8" spans="2:21">
      <c r="L8" s="128" t="s">
        <v>210</v>
      </c>
      <c r="M8" s="128">
        <v>0</v>
      </c>
      <c r="N8" s="128">
        <v>0.15959999798590502</v>
      </c>
      <c r="O8" s="128">
        <v>1.5259999973467564</v>
      </c>
      <c r="P8" s="128">
        <v>4.2699999960949215</v>
      </c>
      <c r="Q8" s="128">
        <v>13.238391552849432</v>
      </c>
      <c r="R8" s="128">
        <v>25.387539233532642</v>
      </c>
      <c r="S8" s="128">
        <v>44.750361284817636</v>
      </c>
      <c r="T8" s="128">
        <v>58.468796130659605</v>
      </c>
      <c r="U8" s="128">
        <v>73.405315063167208</v>
      </c>
    </row>
    <row r="9" spans="2:21">
      <c r="L9" s="128" t="s">
        <v>190</v>
      </c>
      <c r="M9" s="128">
        <v>2.3906556562526387</v>
      </c>
      <c r="N9" s="128">
        <v>1.6307217500026387</v>
      </c>
      <c r="O9" s="128">
        <v>1.5163081000039589</v>
      </c>
      <c r="P9" s="128">
        <v>16.119872300005273</v>
      </c>
      <c r="Q9" s="128">
        <v>34.057448000005273</v>
      </c>
      <c r="R9" s="128">
        <v>34.057447999558732</v>
      </c>
      <c r="S9" s="128">
        <v>34.057447999587026</v>
      </c>
      <c r="T9" s="128">
        <v>34.057447999565227</v>
      </c>
      <c r="U9" s="128">
        <v>34.057447998852808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Q37"/>
  <sheetViews>
    <sheetView zoomScale="75" workbookViewId="0">
      <selection activeCell="N37" sqref="N37"/>
    </sheetView>
  </sheetViews>
  <sheetFormatPr defaultRowHeight="12"/>
  <cols>
    <col min="1" max="1" width="2.5703125" style="70" customWidth="1"/>
    <col min="2" max="17" width="9.140625" style="70"/>
    <col min="18" max="18" width="44.42578125" style="70" customWidth="1"/>
    <col min="19" max="44" width="9.140625" style="70"/>
    <col min="45" max="45" width="18.85546875" style="70" customWidth="1"/>
    <col min="46" max="16384" width="9.140625" style="70"/>
  </cols>
  <sheetData>
    <row r="2" spans="2:69" ht="13.5" thickBot="1">
      <c r="B2" s="132" t="s">
        <v>211</v>
      </c>
      <c r="R2" s="132" t="s">
        <v>212</v>
      </c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S2" s="238" t="s">
        <v>335</v>
      </c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</row>
    <row r="3" spans="2:69" ht="12.75">
      <c r="R3" s="164" t="s">
        <v>213</v>
      </c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S3" s="240"/>
      <c r="AT3" s="241">
        <v>2012</v>
      </c>
      <c r="AU3" s="242">
        <v>2013</v>
      </c>
      <c r="AV3" s="242">
        <v>2014</v>
      </c>
      <c r="AW3" s="242">
        <v>2015</v>
      </c>
      <c r="AX3" s="242">
        <v>2016</v>
      </c>
      <c r="AY3" s="242">
        <v>2017</v>
      </c>
      <c r="AZ3" s="242">
        <v>2018</v>
      </c>
      <c r="BA3" s="242">
        <v>2019</v>
      </c>
      <c r="BB3" s="242">
        <v>2020</v>
      </c>
      <c r="BC3" s="242">
        <v>2021</v>
      </c>
      <c r="BD3" s="242">
        <v>2022</v>
      </c>
      <c r="BE3" s="242">
        <v>2023</v>
      </c>
      <c r="BF3" s="242">
        <v>2024</v>
      </c>
      <c r="BG3" s="242">
        <v>2025</v>
      </c>
      <c r="BH3" s="242">
        <v>2026</v>
      </c>
      <c r="BI3" s="242">
        <v>2027</v>
      </c>
      <c r="BJ3" s="242">
        <v>2028</v>
      </c>
      <c r="BK3" s="242">
        <v>2029</v>
      </c>
      <c r="BL3" s="242">
        <v>2030</v>
      </c>
      <c r="BM3" s="242">
        <v>2031</v>
      </c>
      <c r="BN3" s="242">
        <v>2032</v>
      </c>
      <c r="BO3" s="242">
        <v>2033</v>
      </c>
      <c r="BP3" s="242">
        <v>2034</v>
      </c>
      <c r="BQ3" s="242">
        <v>2035</v>
      </c>
    </row>
    <row r="4" spans="2:69" ht="12.75">
      <c r="R4" s="170"/>
      <c r="S4" s="243">
        <v>2012</v>
      </c>
      <c r="T4" s="243">
        <v>2013</v>
      </c>
      <c r="U4" s="243">
        <v>2014</v>
      </c>
      <c r="V4" s="243">
        <v>2015</v>
      </c>
      <c r="W4" s="243">
        <v>2016</v>
      </c>
      <c r="X4" s="243">
        <v>2017</v>
      </c>
      <c r="Y4" s="243">
        <v>2018</v>
      </c>
      <c r="Z4" s="243">
        <v>2019</v>
      </c>
      <c r="AA4" s="243">
        <v>2020</v>
      </c>
      <c r="AB4" s="243">
        <v>2021</v>
      </c>
      <c r="AC4" s="243">
        <v>2022</v>
      </c>
      <c r="AD4" s="243">
        <v>2023</v>
      </c>
      <c r="AE4" s="243">
        <v>2024</v>
      </c>
      <c r="AF4" s="243">
        <v>2025</v>
      </c>
      <c r="AG4" s="243">
        <v>2026</v>
      </c>
      <c r="AH4" s="243">
        <v>2027</v>
      </c>
      <c r="AI4" s="243">
        <v>2028</v>
      </c>
      <c r="AJ4" s="243">
        <v>2029</v>
      </c>
      <c r="AK4" s="243">
        <v>2030</v>
      </c>
      <c r="AL4" s="243">
        <v>2031</v>
      </c>
      <c r="AM4" s="243">
        <v>2032</v>
      </c>
      <c r="AN4" s="243">
        <v>2033</v>
      </c>
      <c r="AO4" s="243">
        <v>2034</v>
      </c>
      <c r="AP4" s="243">
        <v>2035</v>
      </c>
      <c r="AS4" s="244" t="s">
        <v>325</v>
      </c>
      <c r="AT4" s="245">
        <v>787</v>
      </c>
      <c r="AU4" s="246">
        <v>1412</v>
      </c>
      <c r="AV4" s="246">
        <v>1986.65</v>
      </c>
      <c r="AW4" s="246">
        <v>1612.3</v>
      </c>
      <c r="AX4" s="246">
        <v>3055.8</v>
      </c>
      <c r="AY4" s="246">
        <v>3055.45</v>
      </c>
      <c r="AZ4" s="246">
        <v>3155.45</v>
      </c>
      <c r="BA4" s="246">
        <v>3155.45</v>
      </c>
      <c r="BB4" s="246">
        <v>3155.45</v>
      </c>
      <c r="BC4" s="246">
        <v>3155.45</v>
      </c>
      <c r="BD4" s="246">
        <v>3155.45</v>
      </c>
      <c r="BE4" s="246">
        <v>3155.45</v>
      </c>
      <c r="BF4" s="246">
        <v>3155.45</v>
      </c>
      <c r="BG4" s="246">
        <v>3155.45</v>
      </c>
      <c r="BH4" s="246">
        <v>3155.45</v>
      </c>
      <c r="BI4" s="246">
        <v>3155.45</v>
      </c>
      <c r="BJ4" s="246">
        <v>2286.9499999999998</v>
      </c>
      <c r="BK4" s="246">
        <v>2286.9499999999998</v>
      </c>
      <c r="BL4" s="246">
        <v>2286.9499999999998</v>
      </c>
      <c r="BM4" s="246">
        <v>2286.9499999999998</v>
      </c>
      <c r="BN4" s="246">
        <v>2286.9499999999998</v>
      </c>
      <c r="BO4" s="246">
        <v>2286.9499999999998</v>
      </c>
      <c r="BP4" s="246">
        <v>2286.9499999999998</v>
      </c>
      <c r="BQ4" s="246">
        <v>2286.9499999999998</v>
      </c>
    </row>
    <row r="5" spans="2:69" ht="12.75">
      <c r="R5" s="159" t="s">
        <v>214</v>
      </c>
      <c r="S5" s="143">
        <f t="shared" ref="S5:AP5" si="0">AT10</f>
        <v>9470</v>
      </c>
      <c r="T5" s="143">
        <f t="shared" si="0"/>
        <v>9470</v>
      </c>
      <c r="U5" s="143">
        <f t="shared" si="0"/>
        <v>8980</v>
      </c>
      <c r="V5" s="143">
        <f t="shared" si="0"/>
        <v>8980</v>
      </c>
      <c r="W5" s="143">
        <f t="shared" si="0"/>
        <v>8980</v>
      </c>
      <c r="X5" s="143">
        <f t="shared" si="0"/>
        <v>8980</v>
      </c>
      <c r="Y5" s="143">
        <f t="shared" si="0"/>
        <v>8980</v>
      </c>
      <c r="Z5" s="143">
        <f t="shared" si="0"/>
        <v>8980</v>
      </c>
      <c r="AA5" s="143">
        <f t="shared" si="0"/>
        <v>8980</v>
      </c>
      <c r="AB5" s="143">
        <f t="shared" si="0"/>
        <v>8980</v>
      </c>
      <c r="AC5" s="143">
        <f t="shared" si="0"/>
        <v>8980</v>
      </c>
      <c r="AD5" s="143">
        <f t="shared" si="0"/>
        <v>8980</v>
      </c>
      <c r="AE5" s="143">
        <f t="shared" si="0"/>
        <v>8791</v>
      </c>
      <c r="AF5" s="143">
        <f t="shared" si="0"/>
        <v>9991</v>
      </c>
      <c r="AG5" s="143">
        <f t="shared" si="0"/>
        <v>10454</v>
      </c>
      <c r="AH5" s="143">
        <f t="shared" si="0"/>
        <v>9251</v>
      </c>
      <c r="AI5" s="143">
        <f t="shared" si="0"/>
        <v>9251</v>
      </c>
      <c r="AJ5" s="143">
        <f t="shared" si="0"/>
        <v>9251</v>
      </c>
      <c r="AK5" s="143">
        <f t="shared" si="0"/>
        <v>9251</v>
      </c>
      <c r="AL5" s="143">
        <f t="shared" si="0"/>
        <v>9840</v>
      </c>
      <c r="AM5" s="143">
        <f t="shared" si="0"/>
        <v>8622</v>
      </c>
      <c r="AN5" s="143">
        <f t="shared" si="0"/>
        <v>10292</v>
      </c>
      <c r="AO5" s="143">
        <f t="shared" si="0"/>
        <v>10292</v>
      </c>
      <c r="AP5" s="143">
        <f t="shared" si="0"/>
        <v>10292</v>
      </c>
      <c r="AQ5" s="168"/>
      <c r="AS5" s="244" t="s">
        <v>82</v>
      </c>
      <c r="AT5" s="245">
        <v>23223</v>
      </c>
      <c r="AU5" s="246">
        <v>20442.5</v>
      </c>
      <c r="AV5" s="246">
        <v>18598</v>
      </c>
      <c r="AW5" s="246">
        <v>18178</v>
      </c>
      <c r="AX5" s="246">
        <v>16574.5</v>
      </c>
      <c r="AY5" s="246">
        <v>16574.5</v>
      </c>
      <c r="AZ5" s="246">
        <v>16574.5</v>
      </c>
      <c r="BA5" s="246">
        <v>15598.5</v>
      </c>
      <c r="BB5" s="246">
        <v>13651.5</v>
      </c>
      <c r="BC5" s="246">
        <v>13651.5</v>
      </c>
      <c r="BD5" s="246">
        <v>10082.5</v>
      </c>
      <c r="BE5" s="246">
        <v>8139.5</v>
      </c>
      <c r="BF5" s="246">
        <v>6186.5</v>
      </c>
      <c r="BG5" s="246">
        <v>1987</v>
      </c>
      <c r="BH5" s="246">
        <v>0</v>
      </c>
      <c r="BI5" s="246">
        <v>0</v>
      </c>
      <c r="BJ5" s="246">
        <v>0</v>
      </c>
      <c r="BK5" s="246">
        <v>0</v>
      </c>
      <c r="BL5" s="246">
        <v>0</v>
      </c>
      <c r="BM5" s="246">
        <v>0</v>
      </c>
      <c r="BN5" s="246">
        <v>0</v>
      </c>
      <c r="BO5" s="246">
        <v>0</v>
      </c>
      <c r="BP5" s="246">
        <v>0</v>
      </c>
      <c r="BQ5" s="246">
        <v>0</v>
      </c>
    </row>
    <row r="6" spans="2:69" ht="12.75">
      <c r="R6" s="159" t="s">
        <v>82</v>
      </c>
      <c r="S6" s="143">
        <f t="shared" ref="S6:AP6" si="1">AT5</f>
        <v>23223</v>
      </c>
      <c r="T6" s="143">
        <f t="shared" si="1"/>
        <v>20442.5</v>
      </c>
      <c r="U6" s="143">
        <f t="shared" si="1"/>
        <v>18598</v>
      </c>
      <c r="V6" s="143">
        <f t="shared" si="1"/>
        <v>18178</v>
      </c>
      <c r="W6" s="143">
        <f t="shared" si="1"/>
        <v>16574.5</v>
      </c>
      <c r="X6" s="143">
        <f t="shared" si="1"/>
        <v>16574.5</v>
      </c>
      <c r="Y6" s="143">
        <f t="shared" si="1"/>
        <v>16574.5</v>
      </c>
      <c r="Z6" s="143">
        <f t="shared" si="1"/>
        <v>15598.5</v>
      </c>
      <c r="AA6" s="143">
        <f t="shared" si="1"/>
        <v>13651.5</v>
      </c>
      <c r="AB6" s="143">
        <f t="shared" si="1"/>
        <v>13651.5</v>
      </c>
      <c r="AC6" s="143">
        <f t="shared" si="1"/>
        <v>10082.5</v>
      </c>
      <c r="AD6" s="143">
        <f t="shared" si="1"/>
        <v>8139.5</v>
      </c>
      <c r="AE6" s="143">
        <f t="shared" si="1"/>
        <v>6186.5</v>
      </c>
      <c r="AF6" s="143">
        <f t="shared" si="1"/>
        <v>1987</v>
      </c>
      <c r="AG6" s="143">
        <f t="shared" si="1"/>
        <v>0</v>
      </c>
      <c r="AH6" s="143">
        <f t="shared" si="1"/>
        <v>0</v>
      </c>
      <c r="AI6" s="143">
        <f t="shared" si="1"/>
        <v>0</v>
      </c>
      <c r="AJ6" s="143">
        <f t="shared" si="1"/>
        <v>0</v>
      </c>
      <c r="AK6" s="143">
        <f t="shared" si="1"/>
        <v>0</v>
      </c>
      <c r="AL6" s="143">
        <f t="shared" si="1"/>
        <v>0</v>
      </c>
      <c r="AM6" s="143">
        <f t="shared" si="1"/>
        <v>0</v>
      </c>
      <c r="AN6" s="143">
        <f t="shared" si="1"/>
        <v>0</v>
      </c>
      <c r="AO6" s="143">
        <f t="shared" si="1"/>
        <v>0</v>
      </c>
      <c r="AP6" s="143">
        <f t="shared" si="1"/>
        <v>0</v>
      </c>
      <c r="AQ6" s="168"/>
      <c r="AS6" s="244" t="s">
        <v>215</v>
      </c>
      <c r="AT6" s="245">
        <v>29549</v>
      </c>
      <c r="AU6" s="246">
        <v>31111</v>
      </c>
      <c r="AV6" s="246">
        <v>30331</v>
      </c>
      <c r="AW6" s="246">
        <v>30398</v>
      </c>
      <c r="AX6" s="246">
        <v>32018</v>
      </c>
      <c r="AY6" s="246">
        <v>32018</v>
      </c>
      <c r="AZ6" s="246">
        <v>30923</v>
      </c>
      <c r="BA6" s="246">
        <v>31323</v>
      </c>
      <c r="BB6" s="246">
        <v>32337</v>
      </c>
      <c r="BC6" s="246">
        <v>33352</v>
      </c>
      <c r="BD6" s="246">
        <v>37117</v>
      </c>
      <c r="BE6" s="246">
        <v>39086</v>
      </c>
      <c r="BF6" s="246">
        <v>40696</v>
      </c>
      <c r="BG6" s="246">
        <v>42281</v>
      </c>
      <c r="BH6" s="246">
        <v>43681</v>
      </c>
      <c r="BI6" s="246">
        <v>45220</v>
      </c>
      <c r="BJ6" s="246">
        <v>45270</v>
      </c>
      <c r="BK6" s="246">
        <v>45000</v>
      </c>
      <c r="BL6" s="246">
        <v>44265</v>
      </c>
      <c r="BM6" s="246">
        <v>43565</v>
      </c>
      <c r="BN6" s="246">
        <v>44465</v>
      </c>
      <c r="BO6" s="246">
        <v>43000</v>
      </c>
      <c r="BP6" s="246">
        <v>43750</v>
      </c>
      <c r="BQ6" s="246">
        <v>43750</v>
      </c>
    </row>
    <row r="7" spans="2:69" ht="12.75">
      <c r="R7" s="159" t="s">
        <v>215</v>
      </c>
      <c r="S7" s="143">
        <f t="shared" ref="S7:AP7" si="2">AT6+AT24</f>
        <v>33952.309137811179</v>
      </c>
      <c r="T7" s="143">
        <f t="shared" si="2"/>
        <v>35505.979137811184</v>
      </c>
      <c r="U7" s="143">
        <f t="shared" si="2"/>
        <v>34717.649137811182</v>
      </c>
      <c r="V7" s="143">
        <f t="shared" si="2"/>
        <v>34776.319137811181</v>
      </c>
      <c r="W7" s="143">
        <f t="shared" si="2"/>
        <v>36387.989137811179</v>
      </c>
      <c r="X7" s="143">
        <f t="shared" si="2"/>
        <v>36379.659137811177</v>
      </c>
      <c r="Y7" s="143">
        <f t="shared" si="2"/>
        <v>35276.329137811183</v>
      </c>
      <c r="Z7" s="143">
        <f t="shared" si="2"/>
        <v>35667.999137811181</v>
      </c>
      <c r="AA7" s="143">
        <f t="shared" si="2"/>
        <v>36673.669137811179</v>
      </c>
      <c r="AB7" s="143">
        <f t="shared" si="2"/>
        <v>37680.339137811177</v>
      </c>
      <c r="AC7" s="143">
        <f t="shared" si="2"/>
        <v>41437.009137811183</v>
      </c>
      <c r="AD7" s="143">
        <f t="shared" si="2"/>
        <v>43397.679137811181</v>
      </c>
      <c r="AE7" s="143">
        <f t="shared" si="2"/>
        <v>44999.349137811179</v>
      </c>
      <c r="AF7" s="143">
        <f t="shared" si="2"/>
        <v>46576.019137811178</v>
      </c>
      <c r="AG7" s="143">
        <f t="shared" si="2"/>
        <v>47967.689137811176</v>
      </c>
      <c r="AH7" s="143">
        <f t="shared" si="2"/>
        <v>49498.359137811181</v>
      </c>
      <c r="AI7" s="143">
        <f t="shared" si="2"/>
        <v>49540.02913781118</v>
      </c>
      <c r="AJ7" s="143">
        <f t="shared" si="2"/>
        <v>49261.699137811178</v>
      </c>
      <c r="AK7" s="143">
        <f t="shared" si="2"/>
        <v>48518.369137811183</v>
      </c>
      <c r="AL7" s="143">
        <f t="shared" si="2"/>
        <v>47810.039137811182</v>
      </c>
      <c r="AM7" s="143">
        <f t="shared" si="2"/>
        <v>48701.70913781118</v>
      </c>
      <c r="AN7" s="143">
        <f t="shared" si="2"/>
        <v>47228.379137811178</v>
      </c>
      <c r="AO7" s="143">
        <f t="shared" si="2"/>
        <v>47970.049137811176</v>
      </c>
      <c r="AP7" s="143">
        <f t="shared" si="2"/>
        <v>47961.719137811182</v>
      </c>
      <c r="AQ7" s="168"/>
      <c r="AS7" s="244" t="s">
        <v>101</v>
      </c>
      <c r="AT7" s="245">
        <v>1116.68</v>
      </c>
      <c r="AU7" s="246">
        <v>1116.68</v>
      </c>
      <c r="AV7" s="246">
        <v>1116.68</v>
      </c>
      <c r="AW7" s="246">
        <v>1116.68</v>
      </c>
      <c r="AX7" s="246">
        <v>1116.68</v>
      </c>
      <c r="AY7" s="246">
        <v>1116.68</v>
      </c>
      <c r="AZ7" s="246">
        <v>1116.68</v>
      </c>
      <c r="BA7" s="246">
        <v>1116.68</v>
      </c>
      <c r="BB7" s="246">
        <v>1122.68</v>
      </c>
      <c r="BC7" s="246">
        <v>1122.68</v>
      </c>
      <c r="BD7" s="246">
        <v>1122.68</v>
      </c>
      <c r="BE7" s="246">
        <v>1122.68</v>
      </c>
      <c r="BF7" s="246">
        <v>1122.68</v>
      </c>
      <c r="BG7" s="246">
        <v>1122.68</v>
      </c>
      <c r="BH7" s="246">
        <v>1122.68</v>
      </c>
      <c r="BI7" s="246">
        <v>1122.68</v>
      </c>
      <c r="BJ7" s="246">
        <v>1122.68</v>
      </c>
      <c r="BK7" s="246">
        <v>1122.68</v>
      </c>
      <c r="BL7" s="246">
        <v>1122.68</v>
      </c>
      <c r="BM7" s="246">
        <v>1122.68</v>
      </c>
      <c r="BN7" s="246">
        <v>1122.68</v>
      </c>
      <c r="BO7" s="246">
        <v>1122.68</v>
      </c>
      <c r="BP7" s="246">
        <v>1122.68</v>
      </c>
      <c r="BQ7" s="246">
        <v>1122.68</v>
      </c>
    </row>
    <row r="8" spans="2:69" ht="12.75">
      <c r="R8" s="159" t="s">
        <v>216</v>
      </c>
      <c r="S8" s="143">
        <f t="shared" ref="S8:AP8" si="3">AT16+AT22</f>
        <v>3414.2</v>
      </c>
      <c r="T8" s="143">
        <f t="shared" si="3"/>
        <v>4155.2</v>
      </c>
      <c r="U8" s="143">
        <f t="shared" si="3"/>
        <v>4756.3</v>
      </c>
      <c r="V8" s="143">
        <f t="shared" si="3"/>
        <v>5181.3</v>
      </c>
      <c r="W8" s="143">
        <f t="shared" si="3"/>
        <v>5232.3</v>
      </c>
      <c r="X8" s="143">
        <f t="shared" si="3"/>
        <v>5232.3</v>
      </c>
      <c r="Y8" s="143">
        <f t="shared" si="3"/>
        <v>5509.3</v>
      </c>
      <c r="Z8" s="143">
        <f t="shared" si="3"/>
        <v>6536.3</v>
      </c>
      <c r="AA8" s="143">
        <f t="shared" si="3"/>
        <v>7536.3</v>
      </c>
      <c r="AB8" s="143">
        <f t="shared" si="3"/>
        <v>8581.2999999999993</v>
      </c>
      <c r="AC8" s="143">
        <f t="shared" si="3"/>
        <v>10411.299999999999</v>
      </c>
      <c r="AD8" s="143">
        <f t="shared" si="3"/>
        <v>12131.3</v>
      </c>
      <c r="AE8" s="143">
        <f t="shared" si="3"/>
        <v>13665.3</v>
      </c>
      <c r="AF8" s="143">
        <f t="shared" si="3"/>
        <v>15930.3</v>
      </c>
      <c r="AG8" s="143">
        <f t="shared" si="3"/>
        <v>17622.3</v>
      </c>
      <c r="AH8" s="143">
        <f t="shared" si="3"/>
        <v>19032.3</v>
      </c>
      <c r="AI8" s="143">
        <f t="shared" si="3"/>
        <v>19832.3</v>
      </c>
      <c r="AJ8" s="143">
        <f t="shared" si="3"/>
        <v>20332.3</v>
      </c>
      <c r="AK8" s="143">
        <f t="shared" si="3"/>
        <v>20832.3</v>
      </c>
      <c r="AL8" s="143">
        <f t="shared" si="3"/>
        <v>21332.3</v>
      </c>
      <c r="AM8" s="143">
        <f t="shared" si="3"/>
        <v>21332.3</v>
      </c>
      <c r="AN8" s="143">
        <f t="shared" si="3"/>
        <v>21332.3</v>
      </c>
      <c r="AO8" s="143">
        <f t="shared" si="3"/>
        <v>21332.3</v>
      </c>
      <c r="AP8" s="143">
        <f t="shared" si="3"/>
        <v>21332.3</v>
      </c>
      <c r="AQ8" s="168"/>
      <c r="AS8" s="244" t="s">
        <v>219</v>
      </c>
      <c r="AT8" s="245">
        <v>4200</v>
      </c>
      <c r="AU8" s="246">
        <v>4200</v>
      </c>
      <c r="AV8" s="246">
        <v>4200</v>
      </c>
      <c r="AW8" s="246">
        <v>4200</v>
      </c>
      <c r="AX8" s="246">
        <v>4200</v>
      </c>
      <c r="AY8" s="246">
        <v>4200</v>
      </c>
      <c r="AZ8" s="246">
        <v>4200</v>
      </c>
      <c r="BA8" s="246">
        <v>5200</v>
      </c>
      <c r="BB8" s="246">
        <v>5200</v>
      </c>
      <c r="BC8" s="246">
        <v>5200</v>
      </c>
      <c r="BD8" s="246">
        <v>6200</v>
      </c>
      <c r="BE8" s="246">
        <v>6200</v>
      </c>
      <c r="BF8" s="246">
        <v>6200</v>
      </c>
      <c r="BG8" s="246">
        <v>6200</v>
      </c>
      <c r="BH8" s="246">
        <v>6200</v>
      </c>
      <c r="BI8" s="246">
        <v>6200</v>
      </c>
      <c r="BJ8" s="246">
        <v>6200</v>
      </c>
      <c r="BK8" s="246">
        <v>7200</v>
      </c>
      <c r="BL8" s="246">
        <v>7200</v>
      </c>
      <c r="BM8" s="246">
        <v>7200</v>
      </c>
      <c r="BN8" s="246">
        <v>8600</v>
      </c>
      <c r="BO8" s="246">
        <v>8600</v>
      </c>
      <c r="BP8" s="246">
        <v>8600</v>
      </c>
      <c r="BQ8" s="246">
        <v>8600</v>
      </c>
    </row>
    <row r="9" spans="2:69" ht="12.75">
      <c r="R9" s="159" t="s">
        <v>217</v>
      </c>
      <c r="S9" s="143">
        <f t="shared" ref="S9:AP9" si="4">AT17+AT23+AT32</f>
        <v>5558.7269999999999</v>
      </c>
      <c r="T9" s="143">
        <f t="shared" si="4"/>
        <v>6027.0974879649893</v>
      </c>
      <c r="U9" s="143">
        <f t="shared" si="4"/>
        <v>6662.5140207439827</v>
      </c>
      <c r="V9" s="143">
        <f t="shared" si="4"/>
        <v>7247.2832824871293</v>
      </c>
      <c r="W9" s="143">
        <f t="shared" si="4"/>
        <v>7871.1686592113447</v>
      </c>
      <c r="X9" s="143">
        <f t="shared" si="4"/>
        <v>8738.0713120664368</v>
      </c>
      <c r="Y9" s="143">
        <f t="shared" si="4"/>
        <v>9275.9924138137194</v>
      </c>
      <c r="Z9" s="143">
        <f t="shared" si="4"/>
        <v>9870.8331489421089</v>
      </c>
      <c r="AA9" s="143">
        <f t="shared" si="4"/>
        <v>10137.794713785417</v>
      </c>
      <c r="AB9" s="143">
        <f t="shared" si="4"/>
        <v>10376.366468689075</v>
      </c>
      <c r="AC9" s="143">
        <f t="shared" si="4"/>
        <v>10776.878923156097</v>
      </c>
      <c r="AD9" s="143">
        <f t="shared" si="4"/>
        <v>11427.764112164652</v>
      </c>
      <c r="AE9" s="143">
        <f t="shared" si="4"/>
        <v>11885.355672441818</v>
      </c>
      <c r="AF9" s="143">
        <f t="shared" si="4"/>
        <v>12649.188922551022</v>
      </c>
      <c r="AG9" s="143">
        <f t="shared" si="4"/>
        <v>12867.907129423951</v>
      </c>
      <c r="AH9" s="143">
        <f t="shared" si="4"/>
        <v>12996.694120254675</v>
      </c>
      <c r="AI9" s="143">
        <f t="shared" si="4"/>
        <v>13421.342393276449</v>
      </c>
      <c r="AJ9" s="143">
        <f t="shared" si="4"/>
        <v>13480.855103262676</v>
      </c>
      <c r="AK9" s="143">
        <f t="shared" si="4"/>
        <v>13590.011148904676</v>
      </c>
      <c r="AL9" s="143">
        <f t="shared" si="4"/>
        <v>13700.161129857286</v>
      </c>
      <c r="AM9" s="143">
        <f t="shared" si="4"/>
        <v>13762.658012287999</v>
      </c>
      <c r="AN9" s="143">
        <f t="shared" si="4"/>
        <v>13785.670099566962</v>
      </c>
      <c r="AO9" s="143">
        <f t="shared" si="4"/>
        <v>13850.413400041571</v>
      </c>
      <c r="AP9" s="143">
        <f t="shared" si="4"/>
        <v>13875.784226266627</v>
      </c>
      <c r="AQ9" s="168"/>
      <c r="AS9" s="244" t="s">
        <v>336</v>
      </c>
      <c r="AT9" s="245">
        <v>0</v>
      </c>
      <c r="AU9" s="246">
        <v>0</v>
      </c>
      <c r="AV9" s="246">
        <v>0</v>
      </c>
      <c r="AW9" s="246">
        <v>0</v>
      </c>
      <c r="AX9" s="246">
        <v>0</v>
      </c>
      <c r="AY9" s="246">
        <v>10</v>
      </c>
      <c r="AZ9" s="246">
        <v>20</v>
      </c>
      <c r="BA9" s="246">
        <v>20</v>
      </c>
      <c r="BB9" s="246">
        <v>20</v>
      </c>
      <c r="BC9" s="246">
        <v>20</v>
      </c>
      <c r="BD9" s="246">
        <v>20</v>
      </c>
      <c r="BE9" s="246">
        <v>20</v>
      </c>
      <c r="BF9" s="246">
        <v>20</v>
      </c>
      <c r="BG9" s="246">
        <v>20</v>
      </c>
      <c r="BH9" s="246">
        <v>20</v>
      </c>
      <c r="BI9" s="246">
        <v>20</v>
      </c>
      <c r="BJ9" s="246">
        <v>20</v>
      </c>
      <c r="BK9" s="246">
        <v>20</v>
      </c>
      <c r="BL9" s="246">
        <v>20</v>
      </c>
      <c r="BM9" s="246">
        <v>40</v>
      </c>
      <c r="BN9" s="246">
        <v>40</v>
      </c>
      <c r="BO9" s="246">
        <v>70</v>
      </c>
      <c r="BP9" s="246">
        <v>100</v>
      </c>
      <c r="BQ9" s="246">
        <v>130</v>
      </c>
    </row>
    <row r="10" spans="2:69" ht="12.75">
      <c r="R10" s="159" t="s">
        <v>218</v>
      </c>
      <c r="S10" s="143">
        <f t="shared" ref="S10:AP10" si="5">AT18+AT21+AT25+AT30+AT26+AT31</f>
        <v>6451.598</v>
      </c>
      <c r="T10" s="143">
        <f t="shared" si="5"/>
        <v>7262.5644427435082</v>
      </c>
      <c r="U10" s="143">
        <f t="shared" si="5"/>
        <v>7992.1916030308448</v>
      </c>
      <c r="V10" s="143">
        <f t="shared" si="5"/>
        <v>7819.8811075000012</v>
      </c>
      <c r="W10" s="143">
        <f t="shared" si="5"/>
        <v>9433.7650749385411</v>
      </c>
      <c r="X10" s="143">
        <f t="shared" si="5"/>
        <v>9666.6807188938492</v>
      </c>
      <c r="Y10" s="143">
        <f t="shared" si="5"/>
        <v>9970.595164613067</v>
      </c>
      <c r="Z10" s="143">
        <f t="shared" si="5"/>
        <v>10168.988913019946</v>
      </c>
      <c r="AA10" s="143">
        <f t="shared" si="5"/>
        <v>10379.263795145573</v>
      </c>
      <c r="AB10" s="143">
        <f t="shared" si="5"/>
        <v>10676.510714975664</v>
      </c>
      <c r="AC10" s="143">
        <f t="shared" si="5"/>
        <v>10976.610774664929</v>
      </c>
      <c r="AD10" s="143">
        <f t="shared" si="5"/>
        <v>11306.585445025177</v>
      </c>
      <c r="AE10" s="143">
        <f t="shared" si="5"/>
        <v>11639.486570364599</v>
      </c>
      <c r="AF10" s="143">
        <f t="shared" si="5"/>
        <v>11975.336373398499</v>
      </c>
      <c r="AG10" s="143">
        <f t="shared" si="5"/>
        <v>12328.517460232642</v>
      </c>
      <c r="AH10" s="143">
        <f t="shared" si="5"/>
        <v>12684.712825420433</v>
      </c>
      <c r="AI10" s="143">
        <f t="shared" si="5"/>
        <v>12175.465857095109</v>
      </c>
      <c r="AJ10" s="143">
        <f t="shared" si="5"/>
        <v>12537.790342178239</v>
      </c>
      <c r="AK10" s="143">
        <f t="shared" si="5"/>
        <v>12903.240471665747</v>
      </c>
      <c r="AL10" s="143">
        <f t="shared" si="5"/>
        <v>13283.900845992745</v>
      </c>
      <c r="AM10" s="143">
        <f t="shared" si="5"/>
        <v>13647.756480478518</v>
      </c>
      <c r="AN10" s="143">
        <f t="shared" si="5"/>
        <v>14044.832810852966</v>
      </c>
      <c r="AO10" s="143">
        <f t="shared" si="5"/>
        <v>14445.165698865854</v>
      </c>
      <c r="AP10" s="143">
        <f t="shared" si="5"/>
        <v>14848.791437980255</v>
      </c>
      <c r="AQ10" s="168"/>
      <c r="AS10" s="244" t="s">
        <v>214</v>
      </c>
      <c r="AT10" s="245">
        <v>9470</v>
      </c>
      <c r="AU10" s="246">
        <v>9470</v>
      </c>
      <c r="AV10" s="246">
        <v>8980</v>
      </c>
      <c r="AW10" s="246">
        <v>8980</v>
      </c>
      <c r="AX10" s="246">
        <v>8980</v>
      </c>
      <c r="AY10" s="246">
        <v>8980</v>
      </c>
      <c r="AZ10" s="246">
        <v>8980</v>
      </c>
      <c r="BA10" s="246">
        <v>8980</v>
      </c>
      <c r="BB10" s="246">
        <v>8980</v>
      </c>
      <c r="BC10" s="246">
        <v>8980</v>
      </c>
      <c r="BD10" s="246">
        <v>8980</v>
      </c>
      <c r="BE10" s="246">
        <v>8980</v>
      </c>
      <c r="BF10" s="246">
        <v>8791</v>
      </c>
      <c r="BG10" s="246">
        <v>9991</v>
      </c>
      <c r="BH10" s="246">
        <v>10454</v>
      </c>
      <c r="BI10" s="246">
        <v>9251</v>
      </c>
      <c r="BJ10" s="246">
        <v>9251</v>
      </c>
      <c r="BK10" s="246">
        <v>9251</v>
      </c>
      <c r="BL10" s="246">
        <v>9251</v>
      </c>
      <c r="BM10" s="246">
        <v>9840</v>
      </c>
      <c r="BN10" s="246">
        <v>8622</v>
      </c>
      <c r="BO10" s="246">
        <v>10292</v>
      </c>
      <c r="BP10" s="246">
        <v>10292</v>
      </c>
      <c r="BQ10" s="246">
        <v>10292</v>
      </c>
    </row>
    <row r="11" spans="2:69" ht="12.75">
      <c r="R11" s="159" t="s">
        <v>219</v>
      </c>
      <c r="S11" s="143">
        <f t="shared" ref="S11:AP11" si="6">AT8</f>
        <v>4200</v>
      </c>
      <c r="T11" s="143">
        <f t="shared" si="6"/>
        <v>4200</v>
      </c>
      <c r="U11" s="143">
        <f t="shared" si="6"/>
        <v>4200</v>
      </c>
      <c r="V11" s="143">
        <f t="shared" si="6"/>
        <v>4200</v>
      </c>
      <c r="W11" s="143">
        <f t="shared" si="6"/>
        <v>4200</v>
      </c>
      <c r="X11" s="143">
        <f t="shared" si="6"/>
        <v>4200</v>
      </c>
      <c r="Y11" s="143">
        <f t="shared" si="6"/>
        <v>4200</v>
      </c>
      <c r="Z11" s="143">
        <f t="shared" si="6"/>
        <v>5200</v>
      </c>
      <c r="AA11" s="143">
        <f t="shared" si="6"/>
        <v>5200</v>
      </c>
      <c r="AB11" s="143">
        <f t="shared" si="6"/>
        <v>5200</v>
      </c>
      <c r="AC11" s="143">
        <f t="shared" si="6"/>
        <v>6200</v>
      </c>
      <c r="AD11" s="143">
        <f t="shared" si="6"/>
        <v>6200</v>
      </c>
      <c r="AE11" s="143">
        <f t="shared" si="6"/>
        <v>6200</v>
      </c>
      <c r="AF11" s="143">
        <f t="shared" si="6"/>
        <v>6200</v>
      </c>
      <c r="AG11" s="143">
        <f t="shared" si="6"/>
        <v>6200</v>
      </c>
      <c r="AH11" s="143">
        <f t="shared" si="6"/>
        <v>6200</v>
      </c>
      <c r="AI11" s="143">
        <f t="shared" si="6"/>
        <v>6200</v>
      </c>
      <c r="AJ11" s="143">
        <f t="shared" si="6"/>
        <v>7200</v>
      </c>
      <c r="AK11" s="143">
        <f t="shared" si="6"/>
        <v>7200</v>
      </c>
      <c r="AL11" s="143">
        <f t="shared" si="6"/>
        <v>7200</v>
      </c>
      <c r="AM11" s="143">
        <f t="shared" si="6"/>
        <v>8600</v>
      </c>
      <c r="AN11" s="143">
        <f t="shared" si="6"/>
        <v>8600</v>
      </c>
      <c r="AO11" s="143">
        <f t="shared" si="6"/>
        <v>8600</v>
      </c>
      <c r="AP11" s="143">
        <f t="shared" si="6"/>
        <v>8600</v>
      </c>
      <c r="AQ11" s="168"/>
      <c r="AS11" s="244" t="s">
        <v>225</v>
      </c>
      <c r="AT11" s="245">
        <v>3296</v>
      </c>
      <c r="AU11" s="246">
        <v>2294</v>
      </c>
      <c r="AV11" s="246">
        <v>2294</v>
      </c>
      <c r="AW11" s="246">
        <v>991</v>
      </c>
      <c r="AX11" s="246">
        <v>991</v>
      </c>
      <c r="AY11" s="246">
        <v>991</v>
      </c>
      <c r="AZ11" s="246">
        <v>991</v>
      </c>
      <c r="BA11" s="246">
        <v>957</v>
      </c>
      <c r="BB11" s="246">
        <v>917</v>
      </c>
      <c r="BC11" s="246">
        <v>917</v>
      </c>
      <c r="BD11" s="246">
        <v>917</v>
      </c>
      <c r="BE11" s="246">
        <v>816</v>
      </c>
      <c r="BF11" s="246">
        <v>782</v>
      </c>
      <c r="BG11" s="246">
        <v>782</v>
      </c>
      <c r="BH11" s="246">
        <v>748</v>
      </c>
      <c r="BI11" s="246">
        <v>748</v>
      </c>
      <c r="BJ11" s="246">
        <v>748</v>
      </c>
      <c r="BK11" s="246">
        <v>748</v>
      </c>
      <c r="BL11" s="246">
        <v>748</v>
      </c>
      <c r="BM11" s="246">
        <v>748</v>
      </c>
      <c r="BN11" s="246">
        <v>748</v>
      </c>
      <c r="BO11" s="246">
        <v>748</v>
      </c>
      <c r="BP11" s="246">
        <v>748</v>
      </c>
      <c r="BQ11" s="246">
        <v>748</v>
      </c>
    </row>
    <row r="12" spans="2:69" ht="12.75">
      <c r="R12" s="159" t="s">
        <v>220</v>
      </c>
      <c r="S12" s="143">
        <f t="shared" ref="S12:AP12" si="7">AT11+AT12</f>
        <v>6040</v>
      </c>
      <c r="T12" s="143">
        <f t="shared" si="7"/>
        <v>5038</v>
      </c>
      <c r="U12" s="143">
        <f t="shared" si="7"/>
        <v>5038</v>
      </c>
      <c r="V12" s="143">
        <f t="shared" si="7"/>
        <v>3735</v>
      </c>
      <c r="W12" s="143">
        <f t="shared" si="7"/>
        <v>3735</v>
      </c>
      <c r="X12" s="143">
        <f t="shared" si="7"/>
        <v>3735</v>
      </c>
      <c r="Y12" s="143">
        <f t="shared" si="7"/>
        <v>3735</v>
      </c>
      <c r="Z12" s="143">
        <f t="shared" si="7"/>
        <v>3701</v>
      </c>
      <c r="AA12" s="143">
        <f t="shared" si="7"/>
        <v>3661</v>
      </c>
      <c r="AB12" s="143">
        <f t="shared" si="7"/>
        <v>3661</v>
      </c>
      <c r="AC12" s="143">
        <f t="shared" si="7"/>
        <v>3661</v>
      </c>
      <c r="AD12" s="143">
        <f t="shared" si="7"/>
        <v>3560</v>
      </c>
      <c r="AE12" s="143">
        <f t="shared" si="7"/>
        <v>3526</v>
      </c>
      <c r="AF12" s="143">
        <f t="shared" si="7"/>
        <v>3526</v>
      </c>
      <c r="AG12" s="143">
        <f t="shared" si="7"/>
        <v>3492</v>
      </c>
      <c r="AH12" s="143">
        <f t="shared" si="7"/>
        <v>3492</v>
      </c>
      <c r="AI12" s="143">
        <f t="shared" si="7"/>
        <v>3492</v>
      </c>
      <c r="AJ12" s="143">
        <f t="shared" si="7"/>
        <v>3492</v>
      </c>
      <c r="AK12" s="143">
        <f t="shared" si="7"/>
        <v>3492</v>
      </c>
      <c r="AL12" s="143">
        <f t="shared" si="7"/>
        <v>3492</v>
      </c>
      <c r="AM12" s="143">
        <f t="shared" si="7"/>
        <v>3492</v>
      </c>
      <c r="AN12" s="143">
        <f t="shared" si="7"/>
        <v>3492</v>
      </c>
      <c r="AO12" s="143">
        <f t="shared" si="7"/>
        <v>3492</v>
      </c>
      <c r="AP12" s="143">
        <f t="shared" si="7"/>
        <v>3492</v>
      </c>
      <c r="AQ12" s="168"/>
      <c r="AS12" s="244" t="s">
        <v>337</v>
      </c>
      <c r="AT12" s="245">
        <v>2744</v>
      </c>
      <c r="AU12" s="246">
        <v>2744</v>
      </c>
      <c r="AV12" s="246">
        <v>2744</v>
      </c>
      <c r="AW12" s="246">
        <v>2744</v>
      </c>
      <c r="AX12" s="246">
        <v>2744</v>
      </c>
      <c r="AY12" s="246">
        <v>2744</v>
      </c>
      <c r="AZ12" s="246">
        <v>2744</v>
      </c>
      <c r="BA12" s="246">
        <v>2744</v>
      </c>
      <c r="BB12" s="246">
        <v>2744</v>
      </c>
      <c r="BC12" s="246">
        <v>2744</v>
      </c>
      <c r="BD12" s="246">
        <v>2744</v>
      </c>
      <c r="BE12" s="246">
        <v>2744</v>
      </c>
      <c r="BF12" s="246">
        <v>2744</v>
      </c>
      <c r="BG12" s="246">
        <v>2744</v>
      </c>
      <c r="BH12" s="246">
        <v>2744</v>
      </c>
      <c r="BI12" s="246">
        <v>2744</v>
      </c>
      <c r="BJ12" s="246">
        <v>2744</v>
      </c>
      <c r="BK12" s="246">
        <v>2744</v>
      </c>
      <c r="BL12" s="246">
        <v>2744</v>
      </c>
      <c r="BM12" s="246">
        <v>2744</v>
      </c>
      <c r="BN12" s="246">
        <v>2744</v>
      </c>
      <c r="BO12" s="246">
        <v>2744</v>
      </c>
      <c r="BP12" s="246">
        <v>2744</v>
      </c>
      <c r="BQ12" s="246">
        <v>2744</v>
      </c>
    </row>
    <row r="13" spans="2:69" ht="13.5" thickBot="1">
      <c r="R13" s="171" t="s">
        <v>191</v>
      </c>
      <c r="S13" s="144">
        <f t="shared" ref="S13:AP13" si="8">SUM(S5:S12)</f>
        <v>92309.83413781118</v>
      </c>
      <c r="T13" s="144">
        <f t="shared" si="8"/>
        <v>92101.341068519672</v>
      </c>
      <c r="U13" s="144">
        <f t="shared" si="8"/>
        <v>90944.654761586018</v>
      </c>
      <c r="V13" s="144">
        <f t="shared" si="8"/>
        <v>90117.78352779831</v>
      </c>
      <c r="W13" s="144">
        <f t="shared" si="8"/>
        <v>92414.722871961058</v>
      </c>
      <c r="X13" s="144">
        <f t="shared" si="8"/>
        <v>93506.211168771464</v>
      </c>
      <c r="Y13" s="144">
        <f t="shared" si="8"/>
        <v>93521.716716237963</v>
      </c>
      <c r="Z13" s="144">
        <f t="shared" si="8"/>
        <v>95723.621199773232</v>
      </c>
      <c r="AA13" s="144">
        <f t="shared" si="8"/>
        <v>96219.527646742165</v>
      </c>
      <c r="AB13" s="144">
        <f t="shared" si="8"/>
        <v>98807.016321475909</v>
      </c>
      <c r="AC13" s="144">
        <f t="shared" si="8"/>
        <v>102525.29883563222</v>
      </c>
      <c r="AD13" s="144">
        <f t="shared" si="8"/>
        <v>105142.82869500102</v>
      </c>
      <c r="AE13" s="144">
        <f t="shared" si="8"/>
        <v>106892.9913806176</v>
      </c>
      <c r="AF13" s="144">
        <f t="shared" si="8"/>
        <v>108834.84443376071</v>
      </c>
      <c r="AG13" s="144">
        <f t="shared" si="8"/>
        <v>110932.41372746778</v>
      </c>
      <c r="AH13" s="144">
        <f t="shared" si="8"/>
        <v>113155.06608348628</v>
      </c>
      <c r="AI13" s="144">
        <f t="shared" si="8"/>
        <v>113912.13738818275</v>
      </c>
      <c r="AJ13" s="144">
        <f t="shared" si="8"/>
        <v>115555.64458325208</v>
      </c>
      <c r="AK13" s="144">
        <f t="shared" si="8"/>
        <v>115786.9207583816</v>
      </c>
      <c r="AL13" s="144">
        <f t="shared" si="8"/>
        <v>116658.40111366121</v>
      </c>
      <c r="AM13" s="144">
        <f t="shared" si="8"/>
        <v>118158.4236305777</v>
      </c>
      <c r="AN13" s="144">
        <f t="shared" si="8"/>
        <v>118775.18204823112</v>
      </c>
      <c r="AO13" s="144">
        <f t="shared" si="8"/>
        <v>119981.9282367186</v>
      </c>
      <c r="AP13" s="144">
        <f t="shared" si="8"/>
        <v>120402.59480205805</v>
      </c>
      <c r="AQ13" s="168"/>
      <c r="AS13" s="247" t="s">
        <v>92</v>
      </c>
      <c r="AT13" s="248">
        <v>5884.1</v>
      </c>
      <c r="AU13" s="249">
        <v>6929.9</v>
      </c>
      <c r="AV13" s="249">
        <v>7793.3</v>
      </c>
      <c r="AW13" s="249">
        <v>8620.7000000000007</v>
      </c>
      <c r="AX13" s="249">
        <v>9062.1</v>
      </c>
      <c r="AY13" s="249">
        <v>9746.4</v>
      </c>
      <c r="AZ13" s="249">
        <v>10378.6</v>
      </c>
      <c r="BA13" s="249">
        <v>11817.6</v>
      </c>
      <c r="BB13" s="249">
        <v>12901.6</v>
      </c>
      <c r="BC13" s="249">
        <v>14001.6</v>
      </c>
      <c r="BD13" s="249">
        <v>16047.9</v>
      </c>
      <c r="BE13" s="249">
        <v>18233.900000000001</v>
      </c>
      <c r="BF13" s="249">
        <v>20039.900000000001</v>
      </c>
      <c r="BG13" s="249">
        <v>22882.400000000001</v>
      </c>
      <c r="BH13" s="249">
        <v>24698.3</v>
      </c>
      <c r="BI13" s="249">
        <v>26185.7</v>
      </c>
      <c r="BJ13" s="249">
        <v>27236.2</v>
      </c>
      <c r="BK13" s="249">
        <v>27761.200000000001</v>
      </c>
      <c r="BL13" s="249">
        <v>28316.2</v>
      </c>
      <c r="BM13" s="249">
        <v>28871.200000000001</v>
      </c>
      <c r="BN13" s="249">
        <v>28896.2</v>
      </c>
      <c r="BO13" s="249">
        <v>28896.2</v>
      </c>
      <c r="BP13" s="249">
        <v>28921.200000000001</v>
      </c>
      <c r="BQ13" s="249">
        <v>28921.200000000001</v>
      </c>
    </row>
    <row r="14" spans="2:69" ht="13.5" thickBot="1"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S14" s="250" t="s">
        <v>191</v>
      </c>
      <c r="AT14" s="251">
        <f t="shared" ref="AT14:BQ14" si="9">SUM(AT4:AT13)</f>
        <v>80269.78</v>
      </c>
      <c r="AU14" s="251">
        <f t="shared" si="9"/>
        <v>79720.079999999987</v>
      </c>
      <c r="AV14" s="251">
        <f t="shared" si="9"/>
        <v>78043.63</v>
      </c>
      <c r="AW14" s="251">
        <f t="shared" si="9"/>
        <v>76840.680000000008</v>
      </c>
      <c r="AX14" s="251">
        <f t="shared" si="9"/>
        <v>78742.080000000016</v>
      </c>
      <c r="AY14" s="251">
        <f t="shared" si="9"/>
        <v>79436.03</v>
      </c>
      <c r="AZ14" s="251">
        <f t="shared" si="9"/>
        <v>79083.23000000001</v>
      </c>
      <c r="BA14" s="251">
        <f t="shared" si="9"/>
        <v>80912.23000000001</v>
      </c>
      <c r="BB14" s="251">
        <f t="shared" si="9"/>
        <v>81029.23000000001</v>
      </c>
      <c r="BC14" s="251">
        <f t="shared" si="9"/>
        <v>83144.23000000001</v>
      </c>
      <c r="BD14" s="251">
        <f t="shared" si="9"/>
        <v>86386.53</v>
      </c>
      <c r="BE14" s="251">
        <f t="shared" si="9"/>
        <v>88497.53</v>
      </c>
      <c r="BF14" s="251">
        <f t="shared" si="9"/>
        <v>89737.53</v>
      </c>
      <c r="BG14" s="251">
        <f t="shared" si="9"/>
        <v>91165.53</v>
      </c>
      <c r="BH14" s="251">
        <f t="shared" si="9"/>
        <v>92823.430000000008</v>
      </c>
      <c r="BI14" s="251">
        <f t="shared" si="9"/>
        <v>94646.83</v>
      </c>
      <c r="BJ14" s="251">
        <f t="shared" si="9"/>
        <v>94878.83</v>
      </c>
      <c r="BK14" s="251">
        <f t="shared" si="9"/>
        <v>96133.83</v>
      </c>
      <c r="BL14" s="251">
        <f t="shared" si="9"/>
        <v>95953.83</v>
      </c>
      <c r="BM14" s="251">
        <f t="shared" si="9"/>
        <v>96417.83</v>
      </c>
      <c r="BN14" s="251">
        <f t="shared" si="9"/>
        <v>97524.83</v>
      </c>
      <c r="BO14" s="251">
        <f t="shared" si="9"/>
        <v>97759.83</v>
      </c>
      <c r="BP14" s="251">
        <f t="shared" si="9"/>
        <v>98564.83</v>
      </c>
      <c r="BQ14" s="251">
        <f t="shared" si="9"/>
        <v>98594.83</v>
      </c>
    </row>
    <row r="15" spans="2:69" ht="13.5" thickBot="1">
      <c r="R15" s="170" t="s">
        <v>346</v>
      </c>
      <c r="S15" s="144">
        <v>61129.543833080636</v>
      </c>
      <c r="T15" s="144">
        <v>61513.289946794815</v>
      </c>
      <c r="U15" s="144">
        <v>60879.874563213314</v>
      </c>
      <c r="V15" s="144">
        <v>60416.896325439797</v>
      </c>
      <c r="W15" s="144">
        <v>59907.051461490948</v>
      </c>
      <c r="X15" s="144">
        <v>59101.847117288933</v>
      </c>
      <c r="Y15" s="144">
        <v>58322.924636694363</v>
      </c>
      <c r="Z15" s="144">
        <v>57803.105507572967</v>
      </c>
      <c r="AA15" s="144">
        <v>57549.515685875696</v>
      </c>
      <c r="AB15" s="144">
        <v>57321.592047865881</v>
      </c>
      <c r="AC15" s="144">
        <v>57210.988220765357</v>
      </c>
      <c r="AD15" s="144">
        <v>57187.390973066009</v>
      </c>
      <c r="AE15" s="144">
        <v>57197.630548194698</v>
      </c>
      <c r="AF15" s="144">
        <v>57113.747056821863</v>
      </c>
      <c r="AG15" s="144">
        <v>57056.194867541766</v>
      </c>
      <c r="AH15" s="144">
        <v>56995.025035210943</v>
      </c>
      <c r="AI15" s="144">
        <v>56954.334203606981</v>
      </c>
      <c r="AJ15" s="144">
        <v>56822.362907080213</v>
      </c>
      <c r="AK15" s="144">
        <v>56736.279256318034</v>
      </c>
      <c r="AL15" s="144">
        <v>56674.655875708158</v>
      </c>
      <c r="AM15" s="144">
        <v>56620.04462877645</v>
      </c>
      <c r="AN15" s="144">
        <v>56513.264987329385</v>
      </c>
      <c r="AO15" s="144">
        <v>56475.172367902989</v>
      </c>
      <c r="AP15" s="144">
        <v>56465.64713171398</v>
      </c>
      <c r="AS15" s="238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</row>
    <row r="16" spans="2:69" ht="12.75"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S16" s="240" t="s">
        <v>216</v>
      </c>
      <c r="AT16" s="253">
        <v>2736</v>
      </c>
      <c r="AU16" s="254">
        <v>3477</v>
      </c>
      <c r="AV16" s="254">
        <v>4004</v>
      </c>
      <c r="AW16" s="254">
        <v>4429</v>
      </c>
      <c r="AX16" s="254">
        <v>4429</v>
      </c>
      <c r="AY16" s="254">
        <v>4429</v>
      </c>
      <c r="AZ16" s="254">
        <v>4706</v>
      </c>
      <c r="BA16" s="254">
        <v>5733</v>
      </c>
      <c r="BB16" s="254">
        <v>6733</v>
      </c>
      <c r="BC16" s="254">
        <v>7778</v>
      </c>
      <c r="BD16" s="254">
        <v>9608</v>
      </c>
      <c r="BE16" s="254">
        <v>11328</v>
      </c>
      <c r="BF16" s="254">
        <v>12862</v>
      </c>
      <c r="BG16" s="254">
        <v>15127</v>
      </c>
      <c r="BH16" s="254">
        <v>16819</v>
      </c>
      <c r="BI16" s="254">
        <v>18229</v>
      </c>
      <c r="BJ16" s="254">
        <v>19029</v>
      </c>
      <c r="BK16" s="254">
        <v>19529</v>
      </c>
      <c r="BL16" s="254">
        <v>20029</v>
      </c>
      <c r="BM16" s="254">
        <v>20529</v>
      </c>
      <c r="BN16" s="254">
        <v>20529</v>
      </c>
      <c r="BO16" s="254">
        <v>20529</v>
      </c>
      <c r="BP16" s="254">
        <v>20529</v>
      </c>
      <c r="BQ16" s="254">
        <v>20529</v>
      </c>
    </row>
    <row r="17" spans="18:69" ht="12.75">
      <c r="R17" s="115"/>
      <c r="S17" s="16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S17" s="244" t="s">
        <v>217</v>
      </c>
      <c r="AT17" s="245">
        <v>3148.1</v>
      </c>
      <c r="AU17" s="246">
        <v>3452.9</v>
      </c>
      <c r="AV17" s="246">
        <v>3789.3</v>
      </c>
      <c r="AW17" s="246">
        <v>4191.7</v>
      </c>
      <c r="AX17" s="246">
        <v>4633.1000000000004</v>
      </c>
      <c r="AY17" s="246">
        <v>5317.4</v>
      </c>
      <c r="AZ17" s="246">
        <v>5672.6</v>
      </c>
      <c r="BA17" s="246">
        <v>6084.6</v>
      </c>
      <c r="BB17" s="246">
        <v>6168.6</v>
      </c>
      <c r="BC17" s="246">
        <v>6223.6</v>
      </c>
      <c r="BD17" s="246">
        <v>6439.9</v>
      </c>
      <c r="BE17" s="246">
        <v>6905.9</v>
      </c>
      <c r="BF17" s="246">
        <v>7177.9</v>
      </c>
      <c r="BG17" s="246">
        <v>7755.4</v>
      </c>
      <c r="BH17" s="246">
        <v>7879.3</v>
      </c>
      <c r="BI17" s="246">
        <v>7956.7</v>
      </c>
      <c r="BJ17" s="246">
        <v>8207.2000000000007</v>
      </c>
      <c r="BK17" s="246">
        <v>8232.2000000000007</v>
      </c>
      <c r="BL17" s="246">
        <v>8287.2000000000007</v>
      </c>
      <c r="BM17" s="246">
        <v>8342.2000000000007</v>
      </c>
      <c r="BN17" s="246">
        <v>8367.2000000000007</v>
      </c>
      <c r="BO17" s="246">
        <v>8367.2000000000007</v>
      </c>
      <c r="BP17" s="246">
        <v>8392.2000000000007</v>
      </c>
      <c r="BQ17" s="246">
        <v>8392.2000000000007</v>
      </c>
    </row>
    <row r="18" spans="18:69" ht="13.5" thickBot="1"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S18" s="255" t="s">
        <v>338</v>
      </c>
      <c r="AT18" s="256">
        <f t="shared" ref="AT18:BQ18" si="10">AT9+AT7+AT4</f>
        <v>1903.68</v>
      </c>
      <c r="AU18" s="256">
        <f t="shared" si="10"/>
        <v>2528.6800000000003</v>
      </c>
      <c r="AV18" s="256">
        <f t="shared" si="10"/>
        <v>3103.33</v>
      </c>
      <c r="AW18" s="256">
        <f t="shared" si="10"/>
        <v>2728.98</v>
      </c>
      <c r="AX18" s="256">
        <f t="shared" si="10"/>
        <v>4172.4800000000005</v>
      </c>
      <c r="AY18" s="256">
        <f t="shared" si="10"/>
        <v>4182.13</v>
      </c>
      <c r="AZ18" s="256">
        <f t="shared" si="10"/>
        <v>4292.13</v>
      </c>
      <c r="BA18" s="256">
        <f t="shared" si="10"/>
        <v>4292.13</v>
      </c>
      <c r="BB18" s="256">
        <f t="shared" si="10"/>
        <v>4298.13</v>
      </c>
      <c r="BC18" s="256">
        <f t="shared" si="10"/>
        <v>4298.13</v>
      </c>
      <c r="BD18" s="256">
        <f t="shared" si="10"/>
        <v>4298.13</v>
      </c>
      <c r="BE18" s="256">
        <f t="shared" si="10"/>
        <v>4298.13</v>
      </c>
      <c r="BF18" s="256">
        <f t="shared" si="10"/>
        <v>4298.13</v>
      </c>
      <c r="BG18" s="256">
        <f t="shared" si="10"/>
        <v>4298.13</v>
      </c>
      <c r="BH18" s="256">
        <f t="shared" si="10"/>
        <v>4298.13</v>
      </c>
      <c r="BI18" s="256">
        <f t="shared" si="10"/>
        <v>4298.13</v>
      </c>
      <c r="BJ18" s="256">
        <f t="shared" si="10"/>
        <v>3429.63</v>
      </c>
      <c r="BK18" s="256">
        <f t="shared" si="10"/>
        <v>3429.63</v>
      </c>
      <c r="BL18" s="256">
        <f t="shared" si="10"/>
        <v>3429.63</v>
      </c>
      <c r="BM18" s="256">
        <f t="shared" si="10"/>
        <v>3449.63</v>
      </c>
      <c r="BN18" s="256">
        <f t="shared" si="10"/>
        <v>3449.63</v>
      </c>
      <c r="BO18" s="256">
        <f t="shared" si="10"/>
        <v>3479.63</v>
      </c>
      <c r="BP18" s="256">
        <f t="shared" si="10"/>
        <v>3509.63</v>
      </c>
      <c r="BQ18" s="256">
        <f t="shared" si="10"/>
        <v>3539.63</v>
      </c>
    </row>
    <row r="19" spans="18:69" ht="12.75"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S19" s="238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</row>
    <row r="20" spans="18:69" ht="13.5" thickBot="1"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S20" s="238" t="s">
        <v>339</v>
      </c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</row>
    <row r="21" spans="18:69" ht="12.75"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S21" s="240" t="s">
        <v>325</v>
      </c>
      <c r="AT21" s="253">
        <v>2479.14</v>
      </c>
      <c r="AU21" s="254">
        <v>2414.92</v>
      </c>
      <c r="AV21" s="254">
        <v>2350.6999999999998</v>
      </c>
      <c r="AW21" s="254">
        <v>2286.48</v>
      </c>
      <c r="AX21" s="254">
        <v>2222.2600000000002</v>
      </c>
      <c r="AY21" s="254">
        <v>2158.04</v>
      </c>
      <c r="AZ21" s="254">
        <v>2093.8200000000002</v>
      </c>
      <c r="BA21" s="254">
        <v>2029.6</v>
      </c>
      <c r="BB21" s="254">
        <v>1965.38</v>
      </c>
      <c r="BC21" s="254">
        <v>1992.01</v>
      </c>
      <c r="BD21" s="254">
        <v>2018.64</v>
      </c>
      <c r="BE21" s="254">
        <v>2072.2600000000002</v>
      </c>
      <c r="BF21" s="254">
        <v>2125.89</v>
      </c>
      <c r="BG21" s="254">
        <v>2179.52</v>
      </c>
      <c r="BH21" s="254">
        <v>2247.5</v>
      </c>
      <c r="BI21" s="254">
        <v>2315.48</v>
      </c>
      <c r="BJ21" s="254">
        <v>2383.4699999999998</v>
      </c>
      <c r="BK21" s="254">
        <v>2451.4499999999998</v>
      </c>
      <c r="BL21" s="254">
        <v>2519.44</v>
      </c>
      <c r="BM21" s="254">
        <v>2579.4899999999998</v>
      </c>
      <c r="BN21" s="254">
        <v>2639.55</v>
      </c>
      <c r="BO21" s="254">
        <v>2699.61</v>
      </c>
      <c r="BP21" s="254">
        <v>2759.67</v>
      </c>
      <c r="BQ21" s="254">
        <v>2819.73</v>
      </c>
    </row>
    <row r="22" spans="18:69" ht="12.75"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S22" s="244" t="s">
        <v>216</v>
      </c>
      <c r="AT22" s="257">
        <v>678.2</v>
      </c>
      <c r="AU22" s="258">
        <v>678.2</v>
      </c>
      <c r="AV22" s="258">
        <v>752.3</v>
      </c>
      <c r="AW22" s="258">
        <v>752.3</v>
      </c>
      <c r="AX22" s="258">
        <v>803.3</v>
      </c>
      <c r="AY22" s="258">
        <v>803.3</v>
      </c>
      <c r="AZ22" s="258">
        <v>803.3</v>
      </c>
      <c r="BA22" s="258">
        <v>803.3</v>
      </c>
      <c r="BB22" s="258">
        <v>803.3</v>
      </c>
      <c r="BC22" s="258">
        <v>803.3</v>
      </c>
      <c r="BD22" s="258">
        <v>803.3</v>
      </c>
      <c r="BE22" s="258">
        <v>803.3</v>
      </c>
      <c r="BF22" s="258">
        <v>803.3</v>
      </c>
      <c r="BG22" s="258">
        <v>803.3</v>
      </c>
      <c r="BH22" s="258">
        <v>803.3</v>
      </c>
      <c r="BI22" s="258">
        <v>803.3</v>
      </c>
      <c r="BJ22" s="258">
        <v>803.3</v>
      </c>
      <c r="BK22" s="258">
        <v>803.3</v>
      </c>
      <c r="BL22" s="258">
        <v>803.3</v>
      </c>
      <c r="BM22" s="258">
        <v>803.3</v>
      </c>
      <c r="BN22" s="258">
        <v>803.3</v>
      </c>
      <c r="BO22" s="258">
        <v>803.3</v>
      </c>
      <c r="BP22" s="258">
        <v>803.3</v>
      </c>
      <c r="BQ22" s="258">
        <v>803.3</v>
      </c>
    </row>
    <row r="23" spans="18:69" ht="12.75"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S23" s="244" t="s">
        <v>217</v>
      </c>
      <c r="AT23" s="257">
        <v>2310.4450000000002</v>
      </c>
      <c r="AU23" s="258">
        <v>2454.8546000000001</v>
      </c>
      <c r="AV23" s="258">
        <v>2742.3746000000001</v>
      </c>
      <c r="AW23" s="258">
        <v>2913.1323636363636</v>
      </c>
      <c r="AX23" s="258">
        <v>3083.8901272727271</v>
      </c>
      <c r="AY23" s="258">
        <v>3254.6478909090911</v>
      </c>
      <c r="AZ23" s="258">
        <v>3425.405654545455</v>
      </c>
      <c r="BA23" s="258">
        <v>3596.1634181818185</v>
      </c>
      <c r="BB23" s="258">
        <v>3766.921181818182</v>
      </c>
      <c r="BC23" s="258">
        <v>3937.678945454546</v>
      </c>
      <c r="BD23" s="258">
        <v>4108.43670909091</v>
      </c>
      <c r="BE23" s="258">
        <v>4279.194472727273</v>
      </c>
      <c r="BF23" s="258">
        <v>4449.952236363637</v>
      </c>
      <c r="BG23" s="258">
        <v>4620.71</v>
      </c>
      <c r="BH23" s="258">
        <v>4699.1739460764475</v>
      </c>
      <c r="BI23" s="258">
        <v>4733.3889630708636</v>
      </c>
      <c r="BJ23" s="258">
        <v>4889.5066635645117</v>
      </c>
      <c r="BK23" s="258">
        <v>4905.0872723962138</v>
      </c>
      <c r="BL23" s="258">
        <v>4939.3646118259567</v>
      </c>
      <c r="BM23" s="258">
        <v>4973.6419512556986</v>
      </c>
      <c r="BN23" s="258">
        <v>4989.2225600874008</v>
      </c>
      <c r="BO23" s="258">
        <v>4989.2225600874008</v>
      </c>
      <c r="BP23" s="258">
        <v>5004.8031689191021</v>
      </c>
      <c r="BQ23" s="258">
        <v>5004.8031689191021</v>
      </c>
    </row>
    <row r="24" spans="18:69" ht="12.75"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S24" s="244" t="s">
        <v>340</v>
      </c>
      <c r="AT24" s="245">
        <v>4403.3091378111803</v>
      </c>
      <c r="AU24" s="246">
        <v>4394.9791378111804</v>
      </c>
      <c r="AV24" s="246">
        <v>4386.6491378111805</v>
      </c>
      <c r="AW24" s="246">
        <v>4378.3191378111806</v>
      </c>
      <c r="AX24" s="246">
        <v>4369.9891378111797</v>
      </c>
      <c r="AY24" s="246">
        <v>4361.6591378111798</v>
      </c>
      <c r="AZ24" s="246">
        <v>4353.3291378111799</v>
      </c>
      <c r="BA24" s="246">
        <v>4344.9991378111799</v>
      </c>
      <c r="BB24" s="246">
        <v>4336.66913781118</v>
      </c>
      <c r="BC24" s="246">
        <v>4328.3391378111801</v>
      </c>
      <c r="BD24" s="246">
        <v>4320.0091378111802</v>
      </c>
      <c r="BE24" s="246">
        <v>4311.6791378111802</v>
      </c>
      <c r="BF24" s="246">
        <v>4303.3491378111803</v>
      </c>
      <c r="BG24" s="246">
        <v>4295.0191378111795</v>
      </c>
      <c r="BH24" s="246">
        <v>4286.6891378111795</v>
      </c>
      <c r="BI24" s="246">
        <v>4278.3591378111796</v>
      </c>
      <c r="BJ24" s="246">
        <v>4270.0291378111797</v>
      </c>
      <c r="BK24" s="246">
        <v>4261.6991378111798</v>
      </c>
      <c r="BL24" s="246">
        <v>4253.3691378111798</v>
      </c>
      <c r="BM24" s="246">
        <v>4245.0391378111799</v>
      </c>
      <c r="BN24" s="246">
        <v>4236.70913781118</v>
      </c>
      <c r="BO24" s="246">
        <v>4228.37913781118</v>
      </c>
      <c r="BP24" s="246">
        <v>4220.0491378111801</v>
      </c>
      <c r="BQ24" s="246">
        <v>4211.7191378111802</v>
      </c>
    </row>
    <row r="25" spans="18:69" ht="12.75"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S25" s="244" t="s">
        <v>336</v>
      </c>
      <c r="AT25" s="245">
        <v>11.455</v>
      </c>
      <c r="AU25" s="246">
        <v>12.01</v>
      </c>
      <c r="AV25" s="246">
        <v>13.0115</v>
      </c>
      <c r="AW25" s="246">
        <v>14</v>
      </c>
      <c r="AX25" s="246">
        <v>15.7</v>
      </c>
      <c r="AY25" s="246">
        <v>17.399999999999999</v>
      </c>
      <c r="AZ25" s="246">
        <v>19.100000000000001</v>
      </c>
      <c r="BA25" s="246">
        <v>19.7</v>
      </c>
      <c r="BB25" s="246">
        <v>20.399999999999999</v>
      </c>
      <c r="BC25" s="246">
        <v>20.399999999999999</v>
      </c>
      <c r="BD25" s="246">
        <v>20.399999999999999</v>
      </c>
      <c r="BE25" s="246">
        <v>20.399999999999999</v>
      </c>
      <c r="BF25" s="246">
        <v>20.399999999999999</v>
      </c>
      <c r="BG25" s="246">
        <v>20.399999999999999</v>
      </c>
      <c r="BH25" s="246">
        <v>20.399999999999999</v>
      </c>
      <c r="BI25" s="246">
        <v>20.399999999999999</v>
      </c>
      <c r="BJ25" s="246">
        <v>20.399999999999999</v>
      </c>
      <c r="BK25" s="246">
        <v>20.399999999999999</v>
      </c>
      <c r="BL25" s="246">
        <v>20.399999999999999</v>
      </c>
      <c r="BM25" s="246">
        <v>20.399999999999999</v>
      </c>
      <c r="BN25" s="246">
        <v>20.399999999999999</v>
      </c>
      <c r="BO25" s="246">
        <v>20.399999999999999</v>
      </c>
      <c r="BP25" s="246">
        <v>20.399999999999999</v>
      </c>
      <c r="BQ25" s="246">
        <v>20.399999999999999</v>
      </c>
    </row>
    <row r="26" spans="18:69" ht="13.5" thickBot="1"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S26" s="244" t="s">
        <v>101</v>
      </c>
      <c r="AT26" s="248">
        <v>541.20199999999988</v>
      </c>
      <c r="AU26" s="249">
        <v>541.20199999999988</v>
      </c>
      <c r="AV26" s="249">
        <v>541.20199999999988</v>
      </c>
      <c r="AW26" s="249">
        <v>548.70199999999988</v>
      </c>
      <c r="AX26" s="249">
        <v>548.70199999999988</v>
      </c>
      <c r="AY26" s="249">
        <v>548.70199999999988</v>
      </c>
      <c r="AZ26" s="249">
        <v>548.70199999999988</v>
      </c>
      <c r="BA26" s="249">
        <v>548.70199999999988</v>
      </c>
      <c r="BB26" s="249">
        <v>548.70199999999988</v>
      </c>
      <c r="BC26" s="249">
        <v>548.70199999999988</v>
      </c>
      <c r="BD26" s="249">
        <v>548.70199999999988</v>
      </c>
      <c r="BE26" s="249">
        <v>548.70199999999988</v>
      </c>
      <c r="BF26" s="249">
        <v>548.70199999999988</v>
      </c>
      <c r="BG26" s="249">
        <v>548.70199999999988</v>
      </c>
      <c r="BH26" s="249">
        <v>548.70199999999988</v>
      </c>
      <c r="BI26" s="249">
        <v>548.70199999999988</v>
      </c>
      <c r="BJ26" s="249">
        <v>548.70199999999988</v>
      </c>
      <c r="BK26" s="249">
        <v>548.70199999999988</v>
      </c>
      <c r="BL26" s="249">
        <v>548.70199999999988</v>
      </c>
      <c r="BM26" s="249">
        <v>548.70199999999988</v>
      </c>
      <c r="BN26" s="249">
        <v>548.70199999999988</v>
      </c>
      <c r="BO26" s="249">
        <v>548.70199999999988</v>
      </c>
      <c r="BP26" s="249">
        <v>548.70199999999988</v>
      </c>
      <c r="BQ26" s="249">
        <v>548.70199999999988</v>
      </c>
    </row>
    <row r="27" spans="18:69" ht="15.75" customHeight="1" thickBot="1"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S27" s="259" t="s">
        <v>191</v>
      </c>
      <c r="AT27" s="260">
        <f t="shared" ref="AT27:BQ27" si="11">SUM(AT21:AT26)</f>
        <v>10423.751137811179</v>
      </c>
      <c r="AU27" s="260">
        <f t="shared" si="11"/>
        <v>10496.165737811179</v>
      </c>
      <c r="AV27" s="260">
        <f t="shared" si="11"/>
        <v>10786.237237811181</v>
      </c>
      <c r="AW27" s="260">
        <f t="shared" si="11"/>
        <v>10892.933501447544</v>
      </c>
      <c r="AX27" s="260">
        <f t="shared" si="11"/>
        <v>11043.841265083907</v>
      </c>
      <c r="AY27" s="260">
        <f t="shared" si="11"/>
        <v>11143.749028720271</v>
      </c>
      <c r="AZ27" s="260">
        <f t="shared" si="11"/>
        <v>11243.656792356634</v>
      </c>
      <c r="BA27" s="260">
        <f t="shared" si="11"/>
        <v>11342.464555992998</v>
      </c>
      <c r="BB27" s="260">
        <f t="shared" si="11"/>
        <v>11441.372319629361</v>
      </c>
      <c r="BC27" s="260">
        <f t="shared" si="11"/>
        <v>11630.430083265725</v>
      </c>
      <c r="BD27" s="260">
        <f t="shared" si="11"/>
        <v>11819.487846902088</v>
      </c>
      <c r="BE27" s="260">
        <f t="shared" si="11"/>
        <v>12035.535610538453</v>
      </c>
      <c r="BF27" s="260">
        <f t="shared" si="11"/>
        <v>12251.593374174816</v>
      </c>
      <c r="BG27" s="260">
        <f t="shared" si="11"/>
        <v>12467.651137811179</v>
      </c>
      <c r="BH27" s="260">
        <f t="shared" si="11"/>
        <v>12605.765083887625</v>
      </c>
      <c r="BI27" s="260">
        <f t="shared" si="11"/>
        <v>12699.630100882041</v>
      </c>
      <c r="BJ27" s="260">
        <f t="shared" si="11"/>
        <v>12915.40780137569</v>
      </c>
      <c r="BK27" s="260">
        <f t="shared" si="11"/>
        <v>12990.638410207393</v>
      </c>
      <c r="BL27" s="260">
        <f t="shared" si="11"/>
        <v>13084.575749637135</v>
      </c>
      <c r="BM27" s="260">
        <f t="shared" si="11"/>
        <v>13170.573089066876</v>
      </c>
      <c r="BN27" s="260">
        <f t="shared" si="11"/>
        <v>13237.88369789858</v>
      </c>
      <c r="BO27" s="260">
        <f t="shared" si="11"/>
        <v>13289.61369789858</v>
      </c>
      <c r="BP27" s="260">
        <f t="shared" si="11"/>
        <v>13356.924306730281</v>
      </c>
      <c r="BQ27" s="260">
        <f t="shared" si="11"/>
        <v>13408.654306730281</v>
      </c>
    </row>
    <row r="28" spans="18:69" ht="12.75"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S28" s="238"/>
      <c r="AT28" s="252"/>
      <c r="AU28" s="252"/>
      <c r="AV28" s="252"/>
      <c r="AW28" s="252"/>
      <c r="AX28" s="252"/>
      <c r="AY28" s="252"/>
      <c r="AZ28" s="252"/>
      <c r="BA28" s="252"/>
      <c r="BB28" s="252"/>
      <c r="BC28" s="252"/>
      <c r="BD28" s="252"/>
      <c r="BE28" s="252"/>
      <c r="BF28" s="252"/>
      <c r="BG28" s="252"/>
      <c r="BH28" s="252"/>
      <c r="BI28" s="252"/>
      <c r="BJ28" s="252"/>
      <c r="BK28" s="252"/>
      <c r="BL28" s="252"/>
      <c r="BM28" s="252"/>
      <c r="BN28" s="252"/>
      <c r="BO28" s="252"/>
      <c r="BP28" s="252"/>
      <c r="BQ28" s="252"/>
    </row>
    <row r="29" spans="18:69" ht="13.5" thickBot="1"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S29" s="238" t="s">
        <v>341</v>
      </c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  <c r="BH29" s="252"/>
      <c r="BI29" s="252"/>
      <c r="BJ29" s="252"/>
      <c r="BK29" s="252"/>
      <c r="BL29" s="252"/>
      <c r="BM29" s="252"/>
      <c r="BN29" s="252"/>
      <c r="BO29" s="252"/>
      <c r="BP29" s="252"/>
      <c r="BQ29" s="252"/>
    </row>
    <row r="30" spans="18:69" ht="12.75"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S30" s="240" t="s">
        <v>99</v>
      </c>
      <c r="AT30" s="253">
        <v>1483.9030000000002</v>
      </c>
      <c r="AU30" s="246">
        <v>1724.335242743507</v>
      </c>
      <c r="AV30" s="246">
        <v>1934.3974612126633</v>
      </c>
      <c r="AW30" s="246">
        <v>2183.2216796818193</v>
      </c>
      <c r="AX30" s="246">
        <v>2406.2841825203586</v>
      </c>
      <c r="AY30" s="246">
        <v>2681.2442154156684</v>
      </c>
      <c r="AZ30" s="246">
        <v>2925.7704889688848</v>
      </c>
      <c r="BA30" s="246">
        <v>3174.6852479931649</v>
      </c>
      <c r="BB30" s="246">
        <v>3428.0712417979316</v>
      </c>
      <c r="BC30" s="246">
        <v>3683.9910955407458</v>
      </c>
      <c r="BD30" s="246">
        <v>3942.4701478209877</v>
      </c>
      <c r="BE30" s="246">
        <v>4203.5339906240324</v>
      </c>
      <c r="BF30" s="246">
        <v>4467.2084718551077</v>
      </c>
      <c r="BG30" s="246">
        <v>4733.5196978984932</v>
      </c>
      <c r="BH30" s="246">
        <v>5002.4940362023126</v>
      </c>
      <c r="BI30" s="246">
        <v>5274.1581178891702</v>
      </c>
      <c r="BJ30" s="246">
        <v>5548.5388403928973</v>
      </c>
      <c r="BK30" s="246">
        <v>5825.6633701216606</v>
      </c>
      <c r="BL30" s="246">
        <v>6105.5591451477121</v>
      </c>
      <c r="BM30" s="246">
        <v>6388.253877924024</v>
      </c>
      <c r="BN30" s="246">
        <v>6673.7755580280982</v>
      </c>
      <c r="BO30" s="246">
        <v>6962.1524549332144</v>
      </c>
      <c r="BP30" s="246">
        <v>7253.4131208073813</v>
      </c>
      <c r="BQ30" s="246">
        <v>7547.5863933402898</v>
      </c>
    </row>
    <row r="31" spans="18:69" ht="12.75"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S31" s="244" t="s">
        <v>101</v>
      </c>
      <c r="AT31" s="245">
        <v>32.218000000000004</v>
      </c>
      <c r="AU31" s="246">
        <v>41.417200000000008</v>
      </c>
      <c r="AV31" s="246">
        <v>49.55064181818183</v>
      </c>
      <c r="AW31" s="246">
        <v>58.497427818181833</v>
      </c>
      <c r="AX31" s="246">
        <v>68.338892418181842</v>
      </c>
      <c r="AY31" s="246">
        <v>79.164503478181842</v>
      </c>
      <c r="AZ31" s="246">
        <v>91.072675644181842</v>
      </c>
      <c r="BA31" s="246">
        <v>104.17166502678185</v>
      </c>
      <c r="BB31" s="246">
        <v>118.58055334764185</v>
      </c>
      <c r="BC31" s="246">
        <v>133.27761943491907</v>
      </c>
      <c r="BD31" s="246">
        <v>148.26862684394183</v>
      </c>
      <c r="BE31" s="246">
        <v>163.55945440114505</v>
      </c>
      <c r="BF31" s="246">
        <v>179.15609850949232</v>
      </c>
      <c r="BG31" s="246">
        <v>195.06467550000653</v>
      </c>
      <c r="BH31" s="246">
        <v>211.29142403033103</v>
      </c>
      <c r="BI31" s="246">
        <v>227.84270753126202</v>
      </c>
      <c r="BJ31" s="246">
        <v>244.72501670221163</v>
      </c>
      <c r="BK31" s="246">
        <v>261.94497205658024</v>
      </c>
      <c r="BL31" s="246">
        <v>279.50932651803623</v>
      </c>
      <c r="BM31" s="246">
        <v>297.42496806872134</v>
      </c>
      <c r="BN31" s="246">
        <v>315.69892245042013</v>
      </c>
      <c r="BO31" s="246">
        <v>334.33835591975293</v>
      </c>
      <c r="BP31" s="246">
        <v>353.35057805847237</v>
      </c>
      <c r="BQ31" s="246">
        <v>372.74304463996617</v>
      </c>
    </row>
    <row r="32" spans="18:69" ht="13.5" thickBot="1"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S32" s="244" t="s">
        <v>92</v>
      </c>
      <c r="AT32" s="248">
        <v>100.182</v>
      </c>
      <c r="AU32" s="249">
        <v>119.34288796498906</v>
      </c>
      <c r="AV32" s="249">
        <v>130.83942074398249</v>
      </c>
      <c r="AW32" s="249">
        <v>142.45091885076585</v>
      </c>
      <c r="AX32" s="249">
        <v>154.17853193861706</v>
      </c>
      <c r="AY32" s="249">
        <v>166.02342115734677</v>
      </c>
      <c r="AZ32" s="249">
        <v>177.9867592682638</v>
      </c>
      <c r="BA32" s="249">
        <v>190.06973076028999</v>
      </c>
      <c r="BB32" s="249">
        <v>202.27353196723644</v>
      </c>
      <c r="BC32" s="249">
        <v>215.08752323453021</v>
      </c>
      <c r="BD32" s="249">
        <v>228.54221406518866</v>
      </c>
      <c r="BE32" s="249">
        <v>242.66963943738003</v>
      </c>
      <c r="BF32" s="249">
        <v>257.50343607818098</v>
      </c>
      <c r="BG32" s="249">
        <v>273.078922551022</v>
      </c>
      <c r="BH32" s="249">
        <v>289.43318334750506</v>
      </c>
      <c r="BI32" s="249">
        <v>306.60515718381225</v>
      </c>
      <c r="BJ32" s="249">
        <v>324.6357297119348</v>
      </c>
      <c r="BK32" s="249">
        <v>343.56783086646351</v>
      </c>
      <c r="BL32" s="249">
        <v>363.44653707871862</v>
      </c>
      <c r="BM32" s="249">
        <v>384.31917860158649</v>
      </c>
      <c r="BN32" s="249">
        <v>406.23545220059776</v>
      </c>
      <c r="BO32" s="249">
        <v>429.24753947955958</v>
      </c>
      <c r="BP32" s="249">
        <v>453.4102311224695</v>
      </c>
      <c r="BQ32" s="249">
        <v>478.78105734752495</v>
      </c>
    </row>
    <row r="33" spans="18:69" ht="13.5" thickBot="1"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S33" s="259" t="s">
        <v>191</v>
      </c>
      <c r="AT33" s="260">
        <f t="shared" ref="AT33:BQ33" si="12">SUM(AT30:AT32)</f>
        <v>1616.3030000000003</v>
      </c>
      <c r="AU33" s="260">
        <f t="shared" si="12"/>
        <v>1885.0953307084962</v>
      </c>
      <c r="AV33" s="260">
        <f t="shared" si="12"/>
        <v>2114.7875237748276</v>
      </c>
      <c r="AW33" s="260">
        <f t="shared" si="12"/>
        <v>2384.1700263507669</v>
      </c>
      <c r="AX33" s="260">
        <f t="shared" si="12"/>
        <v>2628.8016068771576</v>
      </c>
      <c r="AY33" s="260">
        <f t="shared" si="12"/>
        <v>2926.4321400511972</v>
      </c>
      <c r="AZ33" s="260">
        <f t="shared" si="12"/>
        <v>3194.8299238813306</v>
      </c>
      <c r="BA33" s="260">
        <f t="shared" si="12"/>
        <v>3468.9266437802366</v>
      </c>
      <c r="BB33" s="260">
        <f t="shared" si="12"/>
        <v>3748.92532711281</v>
      </c>
      <c r="BC33" s="260">
        <f t="shared" si="12"/>
        <v>4032.356238210195</v>
      </c>
      <c r="BD33" s="260">
        <f t="shared" si="12"/>
        <v>4319.2809887301182</v>
      </c>
      <c r="BE33" s="260">
        <f t="shared" si="12"/>
        <v>4609.7630844625573</v>
      </c>
      <c r="BF33" s="260">
        <f t="shared" si="12"/>
        <v>4903.8680064427808</v>
      </c>
      <c r="BG33" s="260">
        <f t="shared" si="12"/>
        <v>5201.6632959495209</v>
      </c>
      <c r="BH33" s="260">
        <f t="shared" si="12"/>
        <v>5503.2186435801486</v>
      </c>
      <c r="BI33" s="260">
        <f t="shared" si="12"/>
        <v>5808.6059826042447</v>
      </c>
      <c r="BJ33" s="260">
        <f t="shared" si="12"/>
        <v>6117.8995868070442</v>
      </c>
      <c r="BK33" s="260">
        <f t="shared" si="12"/>
        <v>6431.1761730447042</v>
      </c>
      <c r="BL33" s="260">
        <f t="shared" si="12"/>
        <v>6748.5150087444672</v>
      </c>
      <c r="BM33" s="260">
        <f t="shared" si="12"/>
        <v>7069.9980245943325</v>
      </c>
      <c r="BN33" s="260">
        <f t="shared" si="12"/>
        <v>7395.7099326791167</v>
      </c>
      <c r="BO33" s="260">
        <f t="shared" si="12"/>
        <v>7725.7383503325264</v>
      </c>
      <c r="BP33" s="260">
        <f t="shared" si="12"/>
        <v>8060.1739299883238</v>
      </c>
      <c r="BQ33" s="260">
        <f t="shared" si="12"/>
        <v>8399.1104953277809</v>
      </c>
    </row>
    <row r="34" spans="18:69" ht="12.75"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T34" s="168"/>
      <c r="BB34" s="168"/>
      <c r="BC34" s="168"/>
    </row>
    <row r="35" spans="18:69" ht="12.75"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T35" s="261"/>
      <c r="AU35" s="262"/>
      <c r="AV35" s="262"/>
      <c r="AW35" s="262"/>
      <c r="AX35" s="262"/>
      <c r="AY35" s="262"/>
      <c r="AZ35" s="262"/>
      <c r="BA35" s="262"/>
      <c r="BB35" s="262"/>
      <c r="BC35" s="262"/>
      <c r="BD35" s="262"/>
      <c r="BE35" s="262"/>
      <c r="BF35" s="262"/>
      <c r="BG35" s="262"/>
      <c r="BH35" s="262"/>
      <c r="BI35" s="262"/>
      <c r="BJ35" s="262"/>
      <c r="BK35" s="262"/>
      <c r="BL35" s="262"/>
      <c r="BM35" s="262"/>
      <c r="BN35" s="262"/>
      <c r="BO35" s="262"/>
      <c r="BP35" s="262"/>
      <c r="BQ35" s="262"/>
    </row>
    <row r="36" spans="18:69" ht="12.75"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</row>
    <row r="37" spans="18:69" ht="12.75"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</row>
  </sheetData>
  <phoneticPr fontId="2" type="noConversion"/>
  <pageMargins left="0.75" right="0.75" top="1" bottom="1" header="0.5" footer="0.5"/>
  <pageSetup paperSize="9" scale="19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R45"/>
  <sheetViews>
    <sheetView zoomScale="75" workbookViewId="0">
      <selection activeCell="B28" sqref="B28"/>
    </sheetView>
  </sheetViews>
  <sheetFormatPr defaultRowHeight="12"/>
  <cols>
    <col min="1" max="1" width="2.5703125" style="70" customWidth="1"/>
    <col min="2" max="17" width="9.140625" style="70"/>
    <col min="18" max="18" width="44.42578125" style="70" customWidth="1"/>
    <col min="19" max="44" width="9.140625" style="70"/>
    <col min="45" max="45" width="18.85546875" style="70" customWidth="1"/>
    <col min="46" max="16384" width="9.140625" style="70"/>
  </cols>
  <sheetData>
    <row r="2" spans="2:70" ht="13.5" thickBot="1">
      <c r="B2" s="132" t="s">
        <v>221</v>
      </c>
      <c r="R2" s="132" t="s">
        <v>222</v>
      </c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S2" s="238" t="s">
        <v>335</v>
      </c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</row>
    <row r="3" spans="2:70" ht="12.75">
      <c r="R3" s="164" t="s">
        <v>213</v>
      </c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S3" s="240" t="s">
        <v>342</v>
      </c>
      <c r="AT3" s="241">
        <v>2012</v>
      </c>
      <c r="AU3" s="242">
        <v>2013</v>
      </c>
      <c r="AV3" s="242">
        <v>2014</v>
      </c>
      <c r="AW3" s="242">
        <v>2015</v>
      </c>
      <c r="AX3" s="242">
        <v>2016</v>
      </c>
      <c r="AY3" s="242">
        <v>2017</v>
      </c>
      <c r="AZ3" s="242">
        <v>2018</v>
      </c>
      <c r="BA3" s="242">
        <v>2019</v>
      </c>
      <c r="BB3" s="242">
        <v>2020</v>
      </c>
      <c r="BC3" s="242">
        <v>2021</v>
      </c>
      <c r="BD3" s="242">
        <v>2022</v>
      </c>
      <c r="BE3" s="242">
        <v>2023</v>
      </c>
      <c r="BF3" s="242">
        <v>2024</v>
      </c>
      <c r="BG3" s="242">
        <v>2025</v>
      </c>
      <c r="BH3" s="242">
        <v>2026</v>
      </c>
      <c r="BI3" s="242">
        <v>2027</v>
      </c>
      <c r="BJ3" s="242">
        <v>2028</v>
      </c>
      <c r="BK3" s="242">
        <v>2029</v>
      </c>
      <c r="BL3" s="242">
        <v>2030</v>
      </c>
      <c r="BM3" s="242">
        <v>2031</v>
      </c>
      <c r="BN3" s="242">
        <v>2032</v>
      </c>
      <c r="BO3" s="242">
        <v>2033</v>
      </c>
      <c r="BP3" s="242">
        <v>2034</v>
      </c>
      <c r="BQ3" s="242">
        <v>2035</v>
      </c>
    </row>
    <row r="4" spans="2:70" ht="12.75">
      <c r="R4" s="170"/>
      <c r="S4" s="243">
        <v>2012</v>
      </c>
      <c r="T4" s="243">
        <v>2013</v>
      </c>
      <c r="U4" s="243">
        <v>2014</v>
      </c>
      <c r="V4" s="243">
        <v>2015</v>
      </c>
      <c r="W4" s="243">
        <v>2016</v>
      </c>
      <c r="X4" s="243">
        <v>2017</v>
      </c>
      <c r="Y4" s="243">
        <v>2018</v>
      </c>
      <c r="Z4" s="243">
        <v>2019</v>
      </c>
      <c r="AA4" s="243">
        <v>2020</v>
      </c>
      <c r="AB4" s="243">
        <v>2021</v>
      </c>
      <c r="AC4" s="243">
        <v>2022</v>
      </c>
      <c r="AD4" s="243">
        <v>2023</v>
      </c>
      <c r="AE4" s="243">
        <v>2024</v>
      </c>
      <c r="AF4" s="243">
        <v>2025</v>
      </c>
      <c r="AG4" s="243">
        <v>2026</v>
      </c>
      <c r="AH4" s="243">
        <v>2027</v>
      </c>
      <c r="AI4" s="243">
        <v>2028</v>
      </c>
      <c r="AJ4" s="243">
        <v>2029</v>
      </c>
      <c r="AK4" s="243">
        <v>2030</v>
      </c>
      <c r="AL4" s="243">
        <v>2031</v>
      </c>
      <c r="AM4" s="243">
        <v>2032</v>
      </c>
      <c r="AN4" s="243">
        <v>2033</v>
      </c>
      <c r="AO4" s="243">
        <v>2034</v>
      </c>
      <c r="AP4" s="243">
        <v>2035</v>
      </c>
      <c r="AS4" s="244" t="s">
        <v>325</v>
      </c>
      <c r="AT4" s="245">
        <v>787</v>
      </c>
      <c r="AU4" s="246">
        <v>1412</v>
      </c>
      <c r="AV4" s="246">
        <v>2728.65</v>
      </c>
      <c r="AW4" s="246">
        <v>2354.3000000000002</v>
      </c>
      <c r="AX4" s="246">
        <v>3797.8</v>
      </c>
      <c r="AY4" s="246">
        <v>3897.45</v>
      </c>
      <c r="AZ4" s="246">
        <v>3897.45</v>
      </c>
      <c r="BA4" s="246">
        <v>3897.45</v>
      </c>
      <c r="BB4" s="246">
        <v>4017.45</v>
      </c>
      <c r="BC4" s="246">
        <v>4297.45</v>
      </c>
      <c r="BD4" s="246">
        <v>4297.45</v>
      </c>
      <c r="BE4" s="246">
        <v>4297.45</v>
      </c>
      <c r="BF4" s="246">
        <v>4297.45</v>
      </c>
      <c r="BG4" s="246">
        <v>4297.45</v>
      </c>
      <c r="BH4" s="246">
        <v>4297.45</v>
      </c>
      <c r="BI4" s="246">
        <v>4297.45</v>
      </c>
      <c r="BJ4" s="246">
        <v>3428.95</v>
      </c>
      <c r="BK4" s="246">
        <v>3428.95</v>
      </c>
      <c r="BL4" s="246">
        <v>3428.95</v>
      </c>
      <c r="BM4" s="246">
        <v>3428.95</v>
      </c>
      <c r="BN4" s="246">
        <v>3428.95</v>
      </c>
      <c r="BO4" s="246">
        <v>3428.95</v>
      </c>
      <c r="BP4" s="246">
        <v>3428.95</v>
      </c>
      <c r="BQ4" s="246">
        <v>3428.95</v>
      </c>
      <c r="BR4" s="168"/>
    </row>
    <row r="5" spans="2:70" ht="12.75">
      <c r="R5" s="159" t="s">
        <v>214</v>
      </c>
      <c r="S5" s="143">
        <f t="shared" ref="S5:AP5" si="0">AT10</f>
        <v>9470</v>
      </c>
      <c r="T5" s="143">
        <f t="shared" si="0"/>
        <v>9470</v>
      </c>
      <c r="U5" s="143">
        <f t="shared" si="0"/>
        <v>8980</v>
      </c>
      <c r="V5" s="143">
        <f t="shared" si="0"/>
        <v>8980</v>
      </c>
      <c r="W5" s="143">
        <f t="shared" si="0"/>
        <v>8980</v>
      </c>
      <c r="X5" s="143">
        <f t="shared" si="0"/>
        <v>8980</v>
      </c>
      <c r="Y5" s="143">
        <f t="shared" si="0"/>
        <v>8980</v>
      </c>
      <c r="Z5" s="143">
        <f t="shared" si="0"/>
        <v>8980</v>
      </c>
      <c r="AA5" s="143">
        <f t="shared" si="0"/>
        <v>8980</v>
      </c>
      <c r="AB5" s="143">
        <f t="shared" si="0"/>
        <v>10650</v>
      </c>
      <c r="AC5" s="143">
        <f t="shared" si="0"/>
        <v>10650</v>
      </c>
      <c r="AD5" s="143">
        <f t="shared" si="0"/>
        <v>11661</v>
      </c>
      <c r="AE5" s="143">
        <f t="shared" si="0"/>
        <v>10451</v>
      </c>
      <c r="AF5" s="143">
        <f t="shared" si="0"/>
        <v>12121</v>
      </c>
      <c r="AG5" s="143">
        <f t="shared" si="0"/>
        <v>12121</v>
      </c>
      <c r="AH5" s="143">
        <f t="shared" si="0"/>
        <v>12121</v>
      </c>
      <c r="AI5" s="143">
        <f t="shared" si="0"/>
        <v>12710</v>
      </c>
      <c r="AJ5" s="143">
        <f t="shared" si="0"/>
        <v>12710</v>
      </c>
      <c r="AK5" s="143">
        <f t="shared" si="0"/>
        <v>12710</v>
      </c>
      <c r="AL5" s="143">
        <f t="shared" si="0"/>
        <v>10292</v>
      </c>
      <c r="AM5" s="143">
        <f t="shared" si="0"/>
        <v>10292</v>
      </c>
      <c r="AN5" s="143">
        <f t="shared" si="0"/>
        <v>11892</v>
      </c>
      <c r="AO5" s="143">
        <f t="shared" si="0"/>
        <v>11892</v>
      </c>
      <c r="AP5" s="143">
        <f t="shared" si="0"/>
        <v>11892</v>
      </c>
      <c r="AQ5" s="168"/>
      <c r="AS5" s="244" t="s">
        <v>82</v>
      </c>
      <c r="AT5" s="245">
        <v>23223</v>
      </c>
      <c r="AU5" s="246">
        <v>20442.5</v>
      </c>
      <c r="AV5" s="246">
        <v>18598</v>
      </c>
      <c r="AW5" s="246">
        <v>18178</v>
      </c>
      <c r="AX5" s="246">
        <v>16574.5</v>
      </c>
      <c r="AY5" s="246">
        <v>16574.5</v>
      </c>
      <c r="AZ5" s="246">
        <v>16574.5</v>
      </c>
      <c r="BA5" s="246">
        <v>16574.5</v>
      </c>
      <c r="BB5" s="246">
        <v>15598.5</v>
      </c>
      <c r="BC5" s="246">
        <v>13651.5</v>
      </c>
      <c r="BD5" s="246">
        <v>10082.5</v>
      </c>
      <c r="BE5" s="246">
        <v>9107.5</v>
      </c>
      <c r="BF5" s="246">
        <v>6186.5</v>
      </c>
      <c r="BG5" s="246">
        <v>3902.5</v>
      </c>
      <c r="BH5" s="246">
        <v>3902.5</v>
      </c>
      <c r="BI5" s="246">
        <v>3902.5</v>
      </c>
      <c r="BJ5" s="246">
        <v>3902.5</v>
      </c>
      <c r="BK5" s="246">
        <v>3902.5</v>
      </c>
      <c r="BL5" s="246">
        <v>1987</v>
      </c>
      <c r="BM5" s="246">
        <v>1987</v>
      </c>
      <c r="BN5" s="246">
        <v>1987</v>
      </c>
      <c r="BO5" s="246">
        <v>1987</v>
      </c>
      <c r="BP5" s="246">
        <v>1987</v>
      </c>
      <c r="BQ5" s="246">
        <v>1987</v>
      </c>
      <c r="BR5" s="168"/>
    </row>
    <row r="6" spans="2:70" ht="12.75">
      <c r="R6" s="159" t="s">
        <v>82</v>
      </c>
      <c r="S6" s="143">
        <f t="shared" ref="S6:AP6" si="1">AT5</f>
        <v>23223</v>
      </c>
      <c r="T6" s="143">
        <f t="shared" si="1"/>
        <v>20442.5</v>
      </c>
      <c r="U6" s="143">
        <f t="shared" si="1"/>
        <v>18598</v>
      </c>
      <c r="V6" s="143">
        <f t="shared" si="1"/>
        <v>18178</v>
      </c>
      <c r="W6" s="143">
        <f t="shared" si="1"/>
        <v>16574.5</v>
      </c>
      <c r="X6" s="143">
        <f t="shared" si="1"/>
        <v>16574.5</v>
      </c>
      <c r="Y6" s="143">
        <f t="shared" si="1"/>
        <v>16574.5</v>
      </c>
      <c r="Z6" s="143">
        <f t="shared" si="1"/>
        <v>16574.5</v>
      </c>
      <c r="AA6" s="143">
        <f t="shared" si="1"/>
        <v>15598.5</v>
      </c>
      <c r="AB6" s="143">
        <f t="shared" si="1"/>
        <v>13651.5</v>
      </c>
      <c r="AC6" s="143">
        <f t="shared" si="1"/>
        <v>10082.5</v>
      </c>
      <c r="AD6" s="143">
        <f t="shared" si="1"/>
        <v>9107.5</v>
      </c>
      <c r="AE6" s="143">
        <f t="shared" si="1"/>
        <v>6186.5</v>
      </c>
      <c r="AF6" s="143">
        <f t="shared" si="1"/>
        <v>3902.5</v>
      </c>
      <c r="AG6" s="143">
        <f t="shared" si="1"/>
        <v>3902.5</v>
      </c>
      <c r="AH6" s="143">
        <f t="shared" si="1"/>
        <v>3902.5</v>
      </c>
      <c r="AI6" s="143">
        <f t="shared" si="1"/>
        <v>3902.5</v>
      </c>
      <c r="AJ6" s="143">
        <f t="shared" si="1"/>
        <v>3902.5</v>
      </c>
      <c r="AK6" s="143">
        <f t="shared" si="1"/>
        <v>1987</v>
      </c>
      <c r="AL6" s="143">
        <f t="shared" si="1"/>
        <v>1987</v>
      </c>
      <c r="AM6" s="143">
        <f t="shared" si="1"/>
        <v>1987</v>
      </c>
      <c r="AN6" s="143">
        <f t="shared" si="1"/>
        <v>1987</v>
      </c>
      <c r="AO6" s="143">
        <f t="shared" si="1"/>
        <v>1987</v>
      </c>
      <c r="AP6" s="143">
        <f t="shared" si="1"/>
        <v>1987</v>
      </c>
      <c r="AQ6" s="168"/>
      <c r="AS6" s="244" t="s">
        <v>215</v>
      </c>
      <c r="AT6" s="245">
        <v>29549</v>
      </c>
      <c r="AU6" s="246">
        <v>30661</v>
      </c>
      <c r="AV6" s="246">
        <v>29881</v>
      </c>
      <c r="AW6" s="246">
        <v>30398</v>
      </c>
      <c r="AX6" s="246">
        <v>31876</v>
      </c>
      <c r="AY6" s="246">
        <v>31721</v>
      </c>
      <c r="AZ6" s="246">
        <v>29587</v>
      </c>
      <c r="BA6" s="246">
        <v>29317</v>
      </c>
      <c r="BB6" s="246">
        <v>30532</v>
      </c>
      <c r="BC6" s="246">
        <v>30082</v>
      </c>
      <c r="BD6" s="246">
        <v>32532</v>
      </c>
      <c r="BE6" s="246">
        <v>33463</v>
      </c>
      <c r="BF6" s="246">
        <v>35863</v>
      </c>
      <c r="BG6" s="246">
        <v>35863</v>
      </c>
      <c r="BH6" s="246">
        <v>36313</v>
      </c>
      <c r="BI6" s="246">
        <v>37153</v>
      </c>
      <c r="BJ6" s="246">
        <v>36728</v>
      </c>
      <c r="BK6" s="246">
        <v>36458</v>
      </c>
      <c r="BL6" s="246">
        <v>35048</v>
      </c>
      <c r="BM6" s="246">
        <v>33498</v>
      </c>
      <c r="BN6" s="246">
        <v>33498</v>
      </c>
      <c r="BO6" s="246">
        <v>30833</v>
      </c>
      <c r="BP6" s="246">
        <v>30833</v>
      </c>
      <c r="BQ6" s="246">
        <v>30833</v>
      </c>
      <c r="BR6" s="168"/>
    </row>
    <row r="7" spans="2:70" ht="12.75">
      <c r="R7" s="159" t="s">
        <v>215</v>
      </c>
      <c r="S7" s="143">
        <f t="shared" ref="S7:AP7" si="2">AT6+AT25</f>
        <v>33990.63913781118</v>
      </c>
      <c r="T7" s="143">
        <f t="shared" si="2"/>
        <v>35132.63913781118</v>
      </c>
      <c r="U7" s="143">
        <f t="shared" si="2"/>
        <v>34382.63913781118</v>
      </c>
      <c r="V7" s="143">
        <f t="shared" si="2"/>
        <v>34929.63913781118</v>
      </c>
      <c r="W7" s="143">
        <f t="shared" si="2"/>
        <v>36437.63913781118</v>
      </c>
      <c r="X7" s="143">
        <f t="shared" si="2"/>
        <v>36312.63913781118</v>
      </c>
      <c r="Y7" s="143">
        <f t="shared" si="2"/>
        <v>34208.63913781118</v>
      </c>
      <c r="Z7" s="143">
        <f t="shared" si="2"/>
        <v>33968.63913781118</v>
      </c>
      <c r="AA7" s="143">
        <f t="shared" si="2"/>
        <v>35213.63913781118</v>
      </c>
      <c r="AB7" s="143">
        <f t="shared" si="2"/>
        <v>34793.63913781118</v>
      </c>
      <c r="AC7" s="143">
        <f t="shared" si="2"/>
        <v>37273.63913781118</v>
      </c>
      <c r="AD7" s="143">
        <f t="shared" si="2"/>
        <v>38234.63913781118</v>
      </c>
      <c r="AE7" s="143">
        <f t="shared" si="2"/>
        <v>40664.63913781118</v>
      </c>
      <c r="AF7" s="143">
        <f t="shared" si="2"/>
        <v>40694.63913781118</v>
      </c>
      <c r="AG7" s="143">
        <f t="shared" si="2"/>
        <v>41174.63913781118</v>
      </c>
      <c r="AH7" s="143">
        <f t="shared" si="2"/>
        <v>42044.63913781118</v>
      </c>
      <c r="AI7" s="143">
        <f t="shared" si="2"/>
        <v>41649.63913781118</v>
      </c>
      <c r="AJ7" s="143">
        <f t="shared" si="2"/>
        <v>41409.63913781118</v>
      </c>
      <c r="AK7" s="143">
        <f t="shared" si="2"/>
        <v>40029.63913781118</v>
      </c>
      <c r="AL7" s="143">
        <f t="shared" si="2"/>
        <v>38509.63913781118</v>
      </c>
      <c r="AM7" s="143">
        <f t="shared" si="2"/>
        <v>38539.63913781118</v>
      </c>
      <c r="AN7" s="143">
        <f t="shared" si="2"/>
        <v>35904.63913781118</v>
      </c>
      <c r="AO7" s="143">
        <f t="shared" si="2"/>
        <v>35934.63913781118</v>
      </c>
      <c r="AP7" s="143">
        <f t="shared" si="2"/>
        <v>35964.63913781118</v>
      </c>
      <c r="AQ7" s="168"/>
      <c r="AS7" s="244" t="s">
        <v>101</v>
      </c>
      <c r="AT7" s="245">
        <v>1116.68</v>
      </c>
      <c r="AU7" s="246">
        <v>1116.68</v>
      </c>
      <c r="AV7" s="246">
        <v>1116.68</v>
      </c>
      <c r="AW7" s="246">
        <v>1116.68</v>
      </c>
      <c r="AX7" s="246">
        <v>1116.68</v>
      </c>
      <c r="AY7" s="246">
        <v>1116.68</v>
      </c>
      <c r="AZ7" s="246">
        <v>1116.68</v>
      </c>
      <c r="BA7" s="246">
        <v>1116.68</v>
      </c>
      <c r="BB7" s="246">
        <v>1122.68</v>
      </c>
      <c r="BC7" s="246">
        <v>1122.68</v>
      </c>
      <c r="BD7" s="246">
        <v>1122.68</v>
      </c>
      <c r="BE7" s="246">
        <v>1122.68</v>
      </c>
      <c r="BF7" s="246">
        <v>1122.68</v>
      </c>
      <c r="BG7" s="246">
        <v>1122.68</v>
      </c>
      <c r="BH7" s="246">
        <v>1122.68</v>
      </c>
      <c r="BI7" s="246">
        <v>1122.68</v>
      </c>
      <c r="BJ7" s="246">
        <v>1122.68</v>
      </c>
      <c r="BK7" s="246">
        <v>1122.68</v>
      </c>
      <c r="BL7" s="246">
        <v>1122.68</v>
      </c>
      <c r="BM7" s="246">
        <v>1122.68</v>
      </c>
      <c r="BN7" s="246">
        <v>1122.68</v>
      </c>
      <c r="BO7" s="246">
        <v>1122.68</v>
      </c>
      <c r="BP7" s="246">
        <v>1122.68</v>
      </c>
      <c r="BQ7" s="246">
        <v>1122.68</v>
      </c>
      <c r="BR7" s="168"/>
    </row>
    <row r="8" spans="2:70" ht="12.75">
      <c r="R8" s="159" t="s">
        <v>223</v>
      </c>
      <c r="S8" s="143">
        <f t="shared" ref="S8:AP8" si="3">AT14</f>
        <v>0</v>
      </c>
      <c r="T8" s="143">
        <f t="shared" si="3"/>
        <v>0</v>
      </c>
      <c r="U8" s="143">
        <f t="shared" si="3"/>
        <v>0</v>
      </c>
      <c r="V8" s="143">
        <f t="shared" si="3"/>
        <v>0</v>
      </c>
      <c r="W8" s="143">
        <f t="shared" si="3"/>
        <v>0</v>
      </c>
      <c r="X8" s="143">
        <f t="shared" si="3"/>
        <v>0</v>
      </c>
      <c r="Y8" s="143">
        <f t="shared" si="3"/>
        <v>0</v>
      </c>
      <c r="Z8" s="143">
        <f t="shared" si="3"/>
        <v>0</v>
      </c>
      <c r="AA8" s="143">
        <f t="shared" si="3"/>
        <v>0</v>
      </c>
      <c r="AB8" s="143">
        <f t="shared" si="3"/>
        <v>0</v>
      </c>
      <c r="AC8" s="143">
        <f t="shared" si="3"/>
        <v>0</v>
      </c>
      <c r="AD8" s="143">
        <f t="shared" si="3"/>
        <v>0</v>
      </c>
      <c r="AE8" s="143">
        <f t="shared" si="3"/>
        <v>0</v>
      </c>
      <c r="AF8" s="143">
        <f t="shared" si="3"/>
        <v>304</v>
      </c>
      <c r="AG8" s="143">
        <f t="shared" si="3"/>
        <v>304</v>
      </c>
      <c r="AH8" s="143">
        <f t="shared" si="3"/>
        <v>304</v>
      </c>
      <c r="AI8" s="143">
        <f t="shared" si="3"/>
        <v>304</v>
      </c>
      <c r="AJ8" s="143">
        <f t="shared" si="3"/>
        <v>1304</v>
      </c>
      <c r="AK8" s="143">
        <f t="shared" si="3"/>
        <v>4588</v>
      </c>
      <c r="AL8" s="143">
        <f t="shared" si="3"/>
        <v>8200</v>
      </c>
      <c r="AM8" s="143">
        <f t="shared" si="3"/>
        <v>10200</v>
      </c>
      <c r="AN8" s="143">
        <f t="shared" si="3"/>
        <v>11100</v>
      </c>
      <c r="AO8" s="143">
        <f t="shared" si="3"/>
        <v>11854</v>
      </c>
      <c r="AP8" s="143">
        <f t="shared" si="3"/>
        <v>12304</v>
      </c>
      <c r="AQ8" s="168"/>
      <c r="AS8" s="244" t="s">
        <v>219</v>
      </c>
      <c r="AT8" s="245">
        <v>4200</v>
      </c>
      <c r="AU8" s="246">
        <v>4200</v>
      </c>
      <c r="AV8" s="246">
        <v>4200</v>
      </c>
      <c r="AW8" s="246">
        <v>4200</v>
      </c>
      <c r="AX8" s="246">
        <v>5200</v>
      </c>
      <c r="AY8" s="246">
        <v>5200</v>
      </c>
      <c r="AZ8" s="246">
        <v>6200</v>
      </c>
      <c r="BA8" s="246">
        <v>6200</v>
      </c>
      <c r="BB8" s="246">
        <v>6200</v>
      </c>
      <c r="BC8" s="246">
        <v>6200</v>
      </c>
      <c r="BD8" s="246">
        <v>6200</v>
      </c>
      <c r="BE8" s="246">
        <v>7600</v>
      </c>
      <c r="BF8" s="246">
        <v>7600</v>
      </c>
      <c r="BG8" s="246">
        <v>7600</v>
      </c>
      <c r="BH8" s="246">
        <v>7600</v>
      </c>
      <c r="BI8" s="246">
        <v>7600</v>
      </c>
      <c r="BJ8" s="246">
        <v>7600</v>
      </c>
      <c r="BK8" s="246">
        <v>7600</v>
      </c>
      <c r="BL8" s="246">
        <v>7600</v>
      </c>
      <c r="BM8" s="246">
        <v>8600</v>
      </c>
      <c r="BN8" s="246">
        <v>9600</v>
      </c>
      <c r="BO8" s="246">
        <v>9600</v>
      </c>
      <c r="BP8" s="246">
        <v>9600</v>
      </c>
      <c r="BQ8" s="246">
        <v>9600</v>
      </c>
      <c r="BR8" s="168"/>
    </row>
    <row r="9" spans="2:70" ht="12.75">
      <c r="R9" s="159" t="s">
        <v>216</v>
      </c>
      <c r="S9" s="143">
        <f t="shared" ref="S9:AP9" si="4">AT17+AT23</f>
        <v>3414.2</v>
      </c>
      <c r="T9" s="143">
        <f t="shared" si="4"/>
        <v>4155.2</v>
      </c>
      <c r="U9" s="143">
        <f t="shared" si="4"/>
        <v>4756.3</v>
      </c>
      <c r="V9" s="143">
        <f t="shared" si="4"/>
        <v>5181.3</v>
      </c>
      <c r="W9" s="143">
        <f t="shared" si="4"/>
        <v>5509.3</v>
      </c>
      <c r="X9" s="143">
        <f t="shared" si="4"/>
        <v>7036.3</v>
      </c>
      <c r="Y9" s="143">
        <f t="shared" si="4"/>
        <v>8715.2999999999993</v>
      </c>
      <c r="Z9" s="143">
        <f t="shared" si="4"/>
        <v>10415.299999999999</v>
      </c>
      <c r="AA9" s="143">
        <f t="shared" si="4"/>
        <v>12125.3</v>
      </c>
      <c r="AB9" s="143">
        <f t="shared" si="4"/>
        <v>15134.3</v>
      </c>
      <c r="AC9" s="143">
        <f t="shared" si="4"/>
        <v>18698.3</v>
      </c>
      <c r="AD9" s="143">
        <f t="shared" si="4"/>
        <v>22212.3</v>
      </c>
      <c r="AE9" s="143">
        <f t="shared" si="4"/>
        <v>25107.3</v>
      </c>
      <c r="AF9" s="143">
        <f t="shared" si="4"/>
        <v>28592.3</v>
      </c>
      <c r="AG9" s="143">
        <f t="shared" si="4"/>
        <v>30892.3</v>
      </c>
      <c r="AH9" s="143">
        <f t="shared" si="4"/>
        <v>33024.300000000003</v>
      </c>
      <c r="AI9" s="143">
        <f t="shared" si="4"/>
        <v>34956.300000000003</v>
      </c>
      <c r="AJ9" s="143">
        <f t="shared" si="4"/>
        <v>35456.300000000003</v>
      </c>
      <c r="AK9" s="143">
        <f t="shared" si="4"/>
        <v>35956.300000000003</v>
      </c>
      <c r="AL9" s="143">
        <f t="shared" si="4"/>
        <v>36456.300000000003</v>
      </c>
      <c r="AM9" s="143">
        <f t="shared" si="4"/>
        <v>36956.300000000003</v>
      </c>
      <c r="AN9" s="143">
        <f t="shared" si="4"/>
        <v>37456.300000000003</v>
      </c>
      <c r="AO9" s="143">
        <f t="shared" si="4"/>
        <v>37456.300000000003</v>
      </c>
      <c r="AP9" s="143">
        <f t="shared" si="4"/>
        <v>37456.300000000003</v>
      </c>
      <c r="AQ9" s="168"/>
      <c r="AS9" s="244" t="s">
        <v>336</v>
      </c>
      <c r="AT9" s="245">
        <v>0</v>
      </c>
      <c r="AU9" s="246">
        <v>0</v>
      </c>
      <c r="AV9" s="246">
        <v>0</v>
      </c>
      <c r="AW9" s="246">
        <v>0</v>
      </c>
      <c r="AX9" s="246">
        <v>0</v>
      </c>
      <c r="AY9" s="246">
        <v>10</v>
      </c>
      <c r="AZ9" s="246">
        <v>20</v>
      </c>
      <c r="BA9" s="246">
        <v>20</v>
      </c>
      <c r="BB9" s="246">
        <v>20</v>
      </c>
      <c r="BC9" s="246">
        <v>40</v>
      </c>
      <c r="BD9" s="246">
        <v>40</v>
      </c>
      <c r="BE9" s="246">
        <v>40</v>
      </c>
      <c r="BF9" s="246">
        <v>79</v>
      </c>
      <c r="BG9" s="246">
        <v>192.5</v>
      </c>
      <c r="BH9" s="246">
        <v>349</v>
      </c>
      <c r="BI9" s="246">
        <v>489</v>
      </c>
      <c r="BJ9" s="246">
        <v>614</v>
      </c>
      <c r="BK9" s="246">
        <v>704</v>
      </c>
      <c r="BL9" s="246">
        <v>791</v>
      </c>
      <c r="BM9" s="246">
        <v>851</v>
      </c>
      <c r="BN9" s="246">
        <v>911</v>
      </c>
      <c r="BO9" s="246">
        <v>1001</v>
      </c>
      <c r="BP9" s="246">
        <v>1131</v>
      </c>
      <c r="BQ9" s="246">
        <v>1211</v>
      </c>
      <c r="BR9" s="168"/>
    </row>
    <row r="10" spans="2:70" ht="12.75">
      <c r="R10" s="159" t="s">
        <v>217</v>
      </c>
      <c r="S10" s="143">
        <f t="shared" ref="S10:AP10" si="5">AT18+AT24+AT33</f>
        <v>5558.7269999999999</v>
      </c>
      <c r="T10" s="143">
        <f t="shared" si="5"/>
        <v>6198.448597921225</v>
      </c>
      <c r="U10" s="143">
        <f t="shared" si="5"/>
        <v>6713.669396050328</v>
      </c>
      <c r="V10" s="143">
        <f t="shared" si="5"/>
        <v>7532.1750021607222</v>
      </c>
      <c r="W10" s="143">
        <f t="shared" si="5"/>
        <v>8555.1692963322203</v>
      </c>
      <c r="X10" s="143">
        <f t="shared" si="5"/>
        <v>9985.6561974454326</v>
      </c>
      <c r="Y10" s="143">
        <f t="shared" si="5"/>
        <v>11740.139663569778</v>
      </c>
      <c r="Z10" s="143">
        <f t="shared" si="5"/>
        <v>13332.323692355367</v>
      </c>
      <c r="AA10" s="143">
        <f t="shared" si="5"/>
        <v>14223.812321428812</v>
      </c>
      <c r="AB10" s="143">
        <f t="shared" si="5"/>
        <v>14813.852551263493</v>
      </c>
      <c r="AC10" s="143">
        <f t="shared" si="5"/>
        <v>16011.327088641399</v>
      </c>
      <c r="AD10" s="143">
        <f t="shared" si="5"/>
        <v>16621.162951329516</v>
      </c>
      <c r="AE10" s="143">
        <f t="shared" si="5"/>
        <v>17990.608659525078</v>
      </c>
      <c r="AF10" s="143">
        <f t="shared" si="5"/>
        <v>18448.103692128501</v>
      </c>
      <c r="AG10" s="143">
        <f t="shared" si="5"/>
        <v>19272.641055587275</v>
      </c>
      <c r="AH10" s="143">
        <f t="shared" si="5"/>
        <v>19531.765051534076</v>
      </c>
      <c r="AI10" s="143">
        <f t="shared" si="5"/>
        <v>20673.743671122858</v>
      </c>
      <c r="AJ10" s="143">
        <f t="shared" si="5"/>
        <v>20824.551267662642</v>
      </c>
      <c r="AK10" s="143">
        <f t="shared" si="5"/>
        <v>20985.070738848532</v>
      </c>
      <c r="AL10" s="143">
        <f t="shared" si="5"/>
        <v>21146.658516245494</v>
      </c>
      <c r="AM10" s="143">
        <f t="shared" si="5"/>
        <v>21309.325282915634</v>
      </c>
      <c r="AN10" s="143">
        <f t="shared" si="5"/>
        <v>21473.081828751689</v>
      </c>
      <c r="AO10" s="143">
        <f t="shared" si="5"/>
        <v>21637.939051545316</v>
      </c>
      <c r="AP10" s="143">
        <f t="shared" si="5"/>
        <v>21803.907958066095</v>
      </c>
      <c r="AQ10" s="168"/>
      <c r="AS10" s="244" t="s">
        <v>214</v>
      </c>
      <c r="AT10" s="245">
        <v>9470</v>
      </c>
      <c r="AU10" s="246">
        <v>9470</v>
      </c>
      <c r="AV10" s="246">
        <v>8980</v>
      </c>
      <c r="AW10" s="246">
        <v>8980</v>
      </c>
      <c r="AX10" s="246">
        <v>8980</v>
      </c>
      <c r="AY10" s="246">
        <v>8980</v>
      </c>
      <c r="AZ10" s="246">
        <v>8980</v>
      </c>
      <c r="BA10" s="246">
        <v>8980</v>
      </c>
      <c r="BB10" s="246">
        <v>8980</v>
      </c>
      <c r="BC10" s="246">
        <v>10650</v>
      </c>
      <c r="BD10" s="246">
        <v>10650</v>
      </c>
      <c r="BE10" s="246">
        <v>11661</v>
      </c>
      <c r="BF10" s="246">
        <v>10451</v>
      </c>
      <c r="BG10" s="246">
        <v>12121</v>
      </c>
      <c r="BH10" s="246">
        <v>12121</v>
      </c>
      <c r="BI10" s="246">
        <v>12121</v>
      </c>
      <c r="BJ10" s="246">
        <v>12710</v>
      </c>
      <c r="BK10" s="246">
        <v>12710</v>
      </c>
      <c r="BL10" s="246">
        <v>12710</v>
      </c>
      <c r="BM10" s="246">
        <v>10292</v>
      </c>
      <c r="BN10" s="246">
        <v>10292</v>
      </c>
      <c r="BO10" s="246">
        <v>11892</v>
      </c>
      <c r="BP10" s="246">
        <v>11892</v>
      </c>
      <c r="BQ10" s="246">
        <v>11892</v>
      </c>
      <c r="BR10" s="168"/>
    </row>
    <row r="11" spans="2:70" ht="12.75">
      <c r="R11" s="159" t="s">
        <v>218</v>
      </c>
      <c r="S11" s="143">
        <f t="shared" ref="S11:AP11" si="6">AT19+AT22+AT26+AT31+AT27+AT32</f>
        <v>6492.2980000000007</v>
      </c>
      <c r="T11" s="143">
        <f t="shared" si="6"/>
        <v>7663.0412105681844</v>
      </c>
      <c r="U11" s="143">
        <f t="shared" si="6"/>
        <v>9479.7986002407361</v>
      </c>
      <c r="V11" s="143">
        <f t="shared" si="6"/>
        <v>9793.1524668185793</v>
      </c>
      <c r="W11" s="143">
        <f t="shared" si="6"/>
        <v>11892.362248141262</v>
      </c>
      <c r="X11" s="143">
        <f t="shared" si="6"/>
        <v>12830.415610245014</v>
      </c>
      <c r="Y11" s="143">
        <f t="shared" si="6"/>
        <v>13640.906193260917</v>
      </c>
      <c r="Z11" s="143">
        <f t="shared" si="6"/>
        <v>14506.777996974217</v>
      </c>
      <c r="AA11" s="143">
        <f t="shared" si="6"/>
        <v>15569.544745702575</v>
      </c>
      <c r="AB11" s="143">
        <f t="shared" si="6"/>
        <v>16824.795836641206</v>
      </c>
      <c r="AC11" s="143">
        <f t="shared" si="6"/>
        <v>17781.258936863003</v>
      </c>
      <c r="AD11" s="143">
        <f t="shared" si="6"/>
        <v>18739.282299049399</v>
      </c>
      <c r="AE11" s="143">
        <f t="shared" si="6"/>
        <v>19737.855600139283</v>
      </c>
      <c r="AF11" s="143">
        <f t="shared" si="6"/>
        <v>20812.750846978444</v>
      </c>
      <c r="AG11" s="143">
        <f t="shared" si="6"/>
        <v>21955.683354328663</v>
      </c>
      <c r="AH11" s="143">
        <f t="shared" si="6"/>
        <v>23084.242801024451</v>
      </c>
      <c r="AI11" s="143">
        <f t="shared" si="6"/>
        <v>23323.14437052816</v>
      </c>
      <c r="AJ11" s="143">
        <f t="shared" si="6"/>
        <v>24451.019982634545</v>
      </c>
      <c r="AK11" s="143">
        <f t="shared" si="6"/>
        <v>25578.949623615754</v>
      </c>
      <c r="AL11" s="143">
        <f t="shared" si="6"/>
        <v>26650.012782681046</v>
      </c>
      <c r="AM11" s="143">
        <f t="shared" si="6"/>
        <v>27724.700003255493</v>
      </c>
      <c r="AN11" s="143">
        <f t="shared" si="6"/>
        <v>28833.15455826218</v>
      </c>
      <c r="AO11" s="143">
        <f t="shared" si="6"/>
        <v>29985.914259327248</v>
      </c>
      <c r="AP11" s="143">
        <f t="shared" si="6"/>
        <v>31093.15341062066</v>
      </c>
      <c r="AQ11" s="168"/>
      <c r="AS11" s="244" t="s">
        <v>225</v>
      </c>
      <c r="AT11" s="245">
        <v>3296</v>
      </c>
      <c r="AU11" s="246">
        <v>2294</v>
      </c>
      <c r="AV11" s="246">
        <v>2294</v>
      </c>
      <c r="AW11" s="246">
        <v>991</v>
      </c>
      <c r="AX11" s="246">
        <v>991</v>
      </c>
      <c r="AY11" s="246">
        <v>991</v>
      </c>
      <c r="AZ11" s="246">
        <v>991</v>
      </c>
      <c r="BA11" s="246">
        <v>991</v>
      </c>
      <c r="BB11" s="246">
        <v>991</v>
      </c>
      <c r="BC11" s="246">
        <v>951</v>
      </c>
      <c r="BD11" s="246">
        <v>900</v>
      </c>
      <c r="BE11" s="246">
        <v>866</v>
      </c>
      <c r="BF11" s="246">
        <v>782</v>
      </c>
      <c r="BG11" s="246">
        <v>782</v>
      </c>
      <c r="BH11" s="246">
        <v>782</v>
      </c>
      <c r="BI11" s="246">
        <v>782</v>
      </c>
      <c r="BJ11" s="246">
        <v>782</v>
      </c>
      <c r="BK11" s="246">
        <v>782</v>
      </c>
      <c r="BL11" s="246">
        <v>782</v>
      </c>
      <c r="BM11" s="246">
        <v>782</v>
      </c>
      <c r="BN11" s="246">
        <v>782</v>
      </c>
      <c r="BO11" s="246">
        <v>782</v>
      </c>
      <c r="BP11" s="246">
        <v>782</v>
      </c>
      <c r="BQ11" s="246">
        <v>782</v>
      </c>
      <c r="BR11" s="168"/>
    </row>
    <row r="12" spans="2:70" ht="12.75">
      <c r="R12" s="159" t="s">
        <v>219</v>
      </c>
      <c r="S12" s="143">
        <f t="shared" ref="S12:AP12" si="7">AT8</f>
        <v>4200</v>
      </c>
      <c r="T12" s="143">
        <f t="shared" si="7"/>
        <v>4200</v>
      </c>
      <c r="U12" s="143">
        <f t="shared" si="7"/>
        <v>4200</v>
      </c>
      <c r="V12" s="143">
        <f t="shared" si="7"/>
        <v>4200</v>
      </c>
      <c r="W12" s="143">
        <f t="shared" si="7"/>
        <v>5200</v>
      </c>
      <c r="X12" s="143">
        <f t="shared" si="7"/>
        <v>5200</v>
      </c>
      <c r="Y12" s="143">
        <f t="shared" si="7"/>
        <v>6200</v>
      </c>
      <c r="Z12" s="143">
        <f t="shared" si="7"/>
        <v>6200</v>
      </c>
      <c r="AA12" s="143">
        <f t="shared" si="7"/>
        <v>6200</v>
      </c>
      <c r="AB12" s="143">
        <f t="shared" si="7"/>
        <v>6200</v>
      </c>
      <c r="AC12" s="143">
        <f t="shared" si="7"/>
        <v>6200</v>
      </c>
      <c r="AD12" s="143">
        <f t="shared" si="7"/>
        <v>7600</v>
      </c>
      <c r="AE12" s="143">
        <f t="shared" si="7"/>
        <v>7600</v>
      </c>
      <c r="AF12" s="143">
        <f t="shared" si="7"/>
        <v>7600</v>
      </c>
      <c r="AG12" s="143">
        <f t="shared" si="7"/>
        <v>7600</v>
      </c>
      <c r="AH12" s="143">
        <f t="shared" si="7"/>
        <v>7600</v>
      </c>
      <c r="AI12" s="143">
        <f t="shared" si="7"/>
        <v>7600</v>
      </c>
      <c r="AJ12" s="143">
        <f t="shared" si="7"/>
        <v>7600</v>
      </c>
      <c r="AK12" s="143">
        <f t="shared" si="7"/>
        <v>7600</v>
      </c>
      <c r="AL12" s="143">
        <f t="shared" si="7"/>
        <v>8600</v>
      </c>
      <c r="AM12" s="143">
        <f t="shared" si="7"/>
        <v>9600</v>
      </c>
      <c r="AN12" s="143">
        <f t="shared" si="7"/>
        <v>9600</v>
      </c>
      <c r="AO12" s="143">
        <f t="shared" si="7"/>
        <v>9600</v>
      </c>
      <c r="AP12" s="143">
        <f t="shared" si="7"/>
        <v>9600</v>
      </c>
      <c r="AQ12" s="168"/>
      <c r="AS12" s="244" t="s">
        <v>337</v>
      </c>
      <c r="AT12" s="245">
        <v>2744</v>
      </c>
      <c r="AU12" s="246">
        <v>2744</v>
      </c>
      <c r="AV12" s="246">
        <v>2744</v>
      </c>
      <c r="AW12" s="246">
        <v>2744</v>
      </c>
      <c r="AX12" s="246">
        <v>2744</v>
      </c>
      <c r="AY12" s="246">
        <v>2744</v>
      </c>
      <c r="AZ12" s="246">
        <v>2744</v>
      </c>
      <c r="BA12" s="246">
        <v>2744</v>
      </c>
      <c r="BB12" s="246">
        <v>2744</v>
      </c>
      <c r="BC12" s="246">
        <v>2744</v>
      </c>
      <c r="BD12" s="246">
        <v>2744</v>
      </c>
      <c r="BE12" s="246">
        <v>2744</v>
      </c>
      <c r="BF12" s="246">
        <v>2744</v>
      </c>
      <c r="BG12" s="246">
        <v>3356</v>
      </c>
      <c r="BH12" s="246">
        <v>3356</v>
      </c>
      <c r="BI12" s="246">
        <v>3356</v>
      </c>
      <c r="BJ12" s="246">
        <v>3356</v>
      </c>
      <c r="BK12" s="246">
        <v>3356</v>
      </c>
      <c r="BL12" s="246">
        <v>3356</v>
      </c>
      <c r="BM12" s="246">
        <v>3356</v>
      </c>
      <c r="BN12" s="246">
        <v>3356</v>
      </c>
      <c r="BO12" s="246">
        <v>3356</v>
      </c>
      <c r="BP12" s="246">
        <v>3356</v>
      </c>
      <c r="BQ12" s="246">
        <v>3356</v>
      </c>
      <c r="BR12" s="168"/>
    </row>
    <row r="13" spans="2:70" ht="12.75">
      <c r="R13" s="159" t="s">
        <v>220</v>
      </c>
      <c r="S13" s="143">
        <f t="shared" ref="S13:AP13" si="8">AT11+AT12</f>
        <v>6040</v>
      </c>
      <c r="T13" s="143">
        <f t="shared" si="8"/>
        <v>5038</v>
      </c>
      <c r="U13" s="143">
        <f t="shared" si="8"/>
        <v>5038</v>
      </c>
      <c r="V13" s="143">
        <f t="shared" si="8"/>
        <v>3735</v>
      </c>
      <c r="W13" s="143">
        <f t="shared" si="8"/>
        <v>3735</v>
      </c>
      <c r="X13" s="143">
        <f t="shared" si="8"/>
        <v>3735</v>
      </c>
      <c r="Y13" s="143">
        <f t="shared" si="8"/>
        <v>3735</v>
      </c>
      <c r="Z13" s="143">
        <f t="shared" si="8"/>
        <v>3735</v>
      </c>
      <c r="AA13" s="143">
        <f t="shared" si="8"/>
        <v>3735</v>
      </c>
      <c r="AB13" s="143">
        <f t="shared" si="8"/>
        <v>3695</v>
      </c>
      <c r="AC13" s="143">
        <f t="shared" si="8"/>
        <v>3644</v>
      </c>
      <c r="AD13" s="143">
        <f t="shared" si="8"/>
        <v>3610</v>
      </c>
      <c r="AE13" s="143">
        <f t="shared" si="8"/>
        <v>3526</v>
      </c>
      <c r="AF13" s="143">
        <f t="shared" si="8"/>
        <v>4138</v>
      </c>
      <c r="AG13" s="143">
        <f t="shared" si="8"/>
        <v>4138</v>
      </c>
      <c r="AH13" s="143">
        <f t="shared" si="8"/>
        <v>4138</v>
      </c>
      <c r="AI13" s="143">
        <f t="shared" si="8"/>
        <v>4138</v>
      </c>
      <c r="AJ13" s="143">
        <f t="shared" si="8"/>
        <v>4138</v>
      </c>
      <c r="AK13" s="143">
        <f t="shared" si="8"/>
        <v>4138</v>
      </c>
      <c r="AL13" s="143">
        <f t="shared" si="8"/>
        <v>4138</v>
      </c>
      <c r="AM13" s="143">
        <f t="shared" si="8"/>
        <v>4138</v>
      </c>
      <c r="AN13" s="143">
        <f t="shared" si="8"/>
        <v>4138</v>
      </c>
      <c r="AO13" s="143">
        <f t="shared" si="8"/>
        <v>4138</v>
      </c>
      <c r="AP13" s="143">
        <f t="shared" si="8"/>
        <v>4138</v>
      </c>
      <c r="AQ13" s="168"/>
      <c r="AS13" s="247" t="s">
        <v>92</v>
      </c>
      <c r="AT13" s="248">
        <v>5884.1</v>
      </c>
      <c r="AU13" s="249">
        <v>7077.3</v>
      </c>
      <c r="AV13" s="249">
        <v>7793.2</v>
      </c>
      <c r="AW13" s="249">
        <v>8693.5</v>
      </c>
      <c r="AX13" s="249">
        <v>9633.4</v>
      </c>
      <c r="AY13" s="249">
        <v>12213.9</v>
      </c>
      <c r="AZ13" s="249">
        <v>15253.5</v>
      </c>
      <c r="BA13" s="249">
        <v>18134.900000000001</v>
      </c>
      <c r="BB13" s="249">
        <v>20308.7</v>
      </c>
      <c r="BC13" s="249">
        <v>23693.7</v>
      </c>
      <c r="BD13" s="249">
        <v>28188.6</v>
      </c>
      <c r="BE13" s="249">
        <v>32076.6</v>
      </c>
      <c r="BF13" s="249">
        <v>36160.6</v>
      </c>
      <c r="BG13" s="249">
        <v>39900.6</v>
      </c>
      <c r="BH13" s="249">
        <v>42864.6</v>
      </c>
      <c r="BI13" s="249">
        <v>45113.2</v>
      </c>
      <c r="BJ13" s="249">
        <v>48080.2</v>
      </c>
      <c r="BK13" s="249">
        <v>48615.199999999997</v>
      </c>
      <c r="BL13" s="249">
        <v>49150.2</v>
      </c>
      <c r="BM13" s="249">
        <v>49685.2</v>
      </c>
      <c r="BN13" s="249">
        <v>50220.2</v>
      </c>
      <c r="BO13" s="249">
        <v>50755.199999999997</v>
      </c>
      <c r="BP13" s="249">
        <v>50790.2</v>
      </c>
      <c r="BQ13" s="249">
        <v>50825.2</v>
      </c>
      <c r="BR13" s="168"/>
    </row>
    <row r="14" spans="2:70" ht="13.5" thickBot="1">
      <c r="R14" s="171" t="s">
        <v>191</v>
      </c>
      <c r="S14" s="144">
        <f t="shared" ref="S14:AP14" si="9">SUM(S5:S13)</f>
        <v>92388.864137811164</v>
      </c>
      <c r="T14" s="144">
        <f t="shared" si="9"/>
        <v>92299.828946300593</v>
      </c>
      <c r="U14" s="144">
        <f t="shared" si="9"/>
        <v>92148.40713410225</v>
      </c>
      <c r="V14" s="144">
        <f t="shared" si="9"/>
        <v>92529.266606790479</v>
      </c>
      <c r="W14" s="144">
        <f t="shared" si="9"/>
        <v>96883.970682284649</v>
      </c>
      <c r="X14" s="144">
        <f t="shared" si="9"/>
        <v>100654.51094550162</v>
      </c>
      <c r="Y14" s="144">
        <f t="shared" si="9"/>
        <v>103794.48499464187</v>
      </c>
      <c r="Z14" s="144">
        <f t="shared" si="9"/>
        <v>107712.54082714075</v>
      </c>
      <c r="AA14" s="144">
        <f t="shared" si="9"/>
        <v>111645.79620494256</v>
      </c>
      <c r="AB14" s="144">
        <f t="shared" si="9"/>
        <v>115763.08752571588</v>
      </c>
      <c r="AC14" s="144">
        <f t="shared" si="9"/>
        <v>120341.02516331557</v>
      </c>
      <c r="AD14" s="144">
        <f t="shared" si="9"/>
        <v>127785.8843881901</v>
      </c>
      <c r="AE14" s="144">
        <f t="shared" si="9"/>
        <v>131263.90339747554</v>
      </c>
      <c r="AF14" s="144">
        <f t="shared" si="9"/>
        <v>136613.29367691811</v>
      </c>
      <c r="AG14" s="144">
        <f t="shared" si="9"/>
        <v>141360.76354772711</v>
      </c>
      <c r="AH14" s="144">
        <f t="shared" si="9"/>
        <v>145750.44699036973</v>
      </c>
      <c r="AI14" s="144">
        <f t="shared" si="9"/>
        <v>149257.32717946221</v>
      </c>
      <c r="AJ14" s="144">
        <f t="shared" si="9"/>
        <v>151796.01038810838</v>
      </c>
      <c r="AK14" s="144">
        <f t="shared" si="9"/>
        <v>153572.95950027546</v>
      </c>
      <c r="AL14" s="144">
        <f t="shared" si="9"/>
        <v>155979.61043673771</v>
      </c>
      <c r="AM14" s="144">
        <f t="shared" si="9"/>
        <v>160746.96442398231</v>
      </c>
      <c r="AN14" s="144">
        <f t="shared" si="9"/>
        <v>162384.17552482506</v>
      </c>
      <c r="AO14" s="144">
        <f t="shared" si="9"/>
        <v>164485.79244868376</v>
      </c>
      <c r="AP14" s="144">
        <f t="shared" si="9"/>
        <v>166239.00050649795</v>
      </c>
      <c r="AS14" t="s">
        <v>223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304</v>
      </c>
      <c r="BH14">
        <v>304</v>
      </c>
      <c r="BI14">
        <v>304</v>
      </c>
      <c r="BJ14">
        <v>304</v>
      </c>
      <c r="BK14">
        <v>1304</v>
      </c>
      <c r="BL14">
        <v>4588</v>
      </c>
      <c r="BM14">
        <v>8200</v>
      </c>
      <c r="BN14">
        <v>10200</v>
      </c>
      <c r="BO14">
        <v>11100</v>
      </c>
      <c r="BP14">
        <v>11854</v>
      </c>
      <c r="BQ14">
        <v>12304</v>
      </c>
      <c r="BR14" s="168"/>
    </row>
    <row r="15" spans="2:70" ht="13.5" thickBot="1"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S15" s="250" t="s">
        <v>191</v>
      </c>
      <c r="AT15" s="251">
        <f t="shared" ref="AT15:BQ15" si="10">SUM(AT4:AT14)</f>
        <v>80269.78</v>
      </c>
      <c r="AU15" s="251">
        <f t="shared" si="10"/>
        <v>79417.48</v>
      </c>
      <c r="AV15" s="251">
        <f t="shared" si="10"/>
        <v>78335.53</v>
      </c>
      <c r="AW15" s="251">
        <f t="shared" si="10"/>
        <v>77655.48000000001</v>
      </c>
      <c r="AX15" s="251">
        <f t="shared" si="10"/>
        <v>80913.38</v>
      </c>
      <c r="AY15" s="251">
        <f t="shared" si="10"/>
        <v>83448.53</v>
      </c>
      <c r="AZ15" s="251">
        <f t="shared" si="10"/>
        <v>85364.13</v>
      </c>
      <c r="BA15" s="251">
        <f t="shared" si="10"/>
        <v>87975.53</v>
      </c>
      <c r="BB15" s="251">
        <f t="shared" si="10"/>
        <v>90514.33</v>
      </c>
      <c r="BC15" s="251">
        <f t="shared" si="10"/>
        <v>93432.33</v>
      </c>
      <c r="BD15" s="251">
        <f t="shared" si="10"/>
        <v>96757.23000000001</v>
      </c>
      <c r="BE15" s="251">
        <f t="shared" si="10"/>
        <v>102978.23000000001</v>
      </c>
      <c r="BF15" s="251">
        <f t="shared" si="10"/>
        <v>105286.23000000001</v>
      </c>
      <c r="BG15" s="251">
        <f t="shared" si="10"/>
        <v>109441.73000000001</v>
      </c>
      <c r="BH15" s="251">
        <f t="shared" si="10"/>
        <v>113012.23000000001</v>
      </c>
      <c r="BI15" s="251">
        <f t="shared" si="10"/>
        <v>116240.83</v>
      </c>
      <c r="BJ15" s="251">
        <f t="shared" si="10"/>
        <v>118628.33</v>
      </c>
      <c r="BK15" s="251">
        <f t="shared" si="10"/>
        <v>119983.33</v>
      </c>
      <c r="BL15" s="251">
        <f t="shared" si="10"/>
        <v>120563.83</v>
      </c>
      <c r="BM15" s="251">
        <f t="shared" si="10"/>
        <v>121802.82999999999</v>
      </c>
      <c r="BN15" s="251">
        <f t="shared" si="10"/>
        <v>125397.82999999999</v>
      </c>
      <c r="BO15" s="251">
        <f t="shared" si="10"/>
        <v>125857.82999999999</v>
      </c>
      <c r="BP15" s="251">
        <f t="shared" si="10"/>
        <v>126776.82999999999</v>
      </c>
      <c r="BQ15" s="251">
        <f t="shared" si="10"/>
        <v>127341.82999999999</v>
      </c>
    </row>
    <row r="16" spans="2:70" ht="13.5" thickBot="1">
      <c r="R16" s="170" t="s">
        <v>345</v>
      </c>
      <c r="S16" s="144">
        <v>61057.530496178173</v>
      </c>
      <c r="T16" s="144">
        <v>61862.879309776043</v>
      </c>
      <c r="U16" s="144">
        <v>61682.102971247936</v>
      </c>
      <c r="V16" s="144">
        <v>61394.820568470706</v>
      </c>
      <c r="W16" s="144">
        <v>60913.977802800182</v>
      </c>
      <c r="X16" s="144">
        <v>60262.924316960787</v>
      </c>
      <c r="Y16" s="144">
        <v>59825.349182981598</v>
      </c>
      <c r="Z16" s="144">
        <v>59655.329830068229</v>
      </c>
      <c r="AA16" s="144">
        <v>59667.23770216776</v>
      </c>
      <c r="AB16" s="144">
        <v>59643.591839870518</v>
      </c>
      <c r="AC16" s="144">
        <v>59778.273659388935</v>
      </c>
      <c r="AD16" s="144">
        <v>60007.015734146153</v>
      </c>
      <c r="AE16" s="144">
        <v>60313.685360434014</v>
      </c>
      <c r="AF16" s="144">
        <v>60548.313701981766</v>
      </c>
      <c r="AG16" s="144">
        <v>60881.473149874611</v>
      </c>
      <c r="AH16" s="144">
        <v>61265.045766831303</v>
      </c>
      <c r="AI16" s="144">
        <v>61758.230055160486</v>
      </c>
      <c r="AJ16" s="144">
        <v>62186.629447696389</v>
      </c>
      <c r="AK16" s="144">
        <v>62717.029837975948</v>
      </c>
      <c r="AL16" s="144">
        <v>63348.707229465719</v>
      </c>
      <c r="AM16" s="144">
        <v>64060.62632982881</v>
      </c>
      <c r="AN16" s="144">
        <v>64794.395852456393</v>
      </c>
      <c r="AO16" s="144">
        <v>65726.002316746482</v>
      </c>
      <c r="AP16" s="144">
        <v>66742.826066569862</v>
      </c>
      <c r="AS16" s="238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</row>
    <row r="17" spans="18:70" ht="12.75">
      <c r="R17" s="164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S17" s="240" t="s">
        <v>216</v>
      </c>
      <c r="AT17" s="253">
        <v>2736</v>
      </c>
      <c r="AU17" s="254">
        <v>3477</v>
      </c>
      <c r="AV17" s="254">
        <v>4004</v>
      </c>
      <c r="AW17" s="254">
        <v>4429</v>
      </c>
      <c r="AX17" s="254">
        <v>4706</v>
      </c>
      <c r="AY17" s="254">
        <v>6233</v>
      </c>
      <c r="AZ17" s="254">
        <v>7912</v>
      </c>
      <c r="BA17" s="254">
        <v>9612</v>
      </c>
      <c r="BB17" s="254">
        <v>11322</v>
      </c>
      <c r="BC17" s="254">
        <v>14331</v>
      </c>
      <c r="BD17" s="254">
        <v>17895</v>
      </c>
      <c r="BE17" s="254">
        <v>21409</v>
      </c>
      <c r="BF17" s="254">
        <v>24304</v>
      </c>
      <c r="BG17" s="254">
        <v>27789</v>
      </c>
      <c r="BH17" s="254">
        <v>30089</v>
      </c>
      <c r="BI17" s="254">
        <v>32221</v>
      </c>
      <c r="BJ17" s="254">
        <v>34153</v>
      </c>
      <c r="BK17" s="254">
        <v>34653</v>
      </c>
      <c r="BL17" s="254">
        <v>35153</v>
      </c>
      <c r="BM17" s="254">
        <v>35653</v>
      </c>
      <c r="BN17" s="254">
        <v>36153</v>
      </c>
      <c r="BO17" s="254">
        <v>36653</v>
      </c>
      <c r="BP17" s="254">
        <v>36653</v>
      </c>
      <c r="BQ17" s="254">
        <v>36653</v>
      </c>
    </row>
    <row r="18" spans="18:70" ht="12.75">
      <c r="R18" s="164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S18" s="244" t="s">
        <v>217</v>
      </c>
      <c r="AT18" s="245">
        <v>3148.1</v>
      </c>
      <c r="AU18" s="246">
        <v>3600.3</v>
      </c>
      <c r="AV18" s="246">
        <v>3789.2</v>
      </c>
      <c r="AW18" s="246">
        <v>4264.5</v>
      </c>
      <c r="AX18" s="246">
        <v>4927.3999999999996</v>
      </c>
      <c r="AY18" s="246">
        <v>5980.9</v>
      </c>
      <c r="AZ18" s="246">
        <v>7341.5</v>
      </c>
      <c r="BA18" s="246">
        <v>8522.9</v>
      </c>
      <c r="BB18" s="246">
        <v>8986.7000000000007</v>
      </c>
      <c r="BC18" s="246">
        <v>9362.7000000000007</v>
      </c>
      <c r="BD18" s="246">
        <v>10293.6</v>
      </c>
      <c r="BE18" s="246">
        <v>10667.6</v>
      </c>
      <c r="BF18" s="246">
        <v>11856.6</v>
      </c>
      <c r="BG18" s="246">
        <v>12111.6</v>
      </c>
      <c r="BH18" s="246">
        <v>12775.6</v>
      </c>
      <c r="BI18" s="246">
        <v>12892.2</v>
      </c>
      <c r="BJ18" s="246">
        <v>13927.2</v>
      </c>
      <c r="BK18" s="246">
        <v>13962.2</v>
      </c>
      <c r="BL18" s="246">
        <v>13997.2</v>
      </c>
      <c r="BM18" s="246">
        <v>14032.2</v>
      </c>
      <c r="BN18" s="246">
        <v>14067.2</v>
      </c>
      <c r="BO18" s="246">
        <v>14102.2</v>
      </c>
      <c r="BP18" s="246">
        <v>14137.2</v>
      </c>
      <c r="BQ18" s="246">
        <v>14172.2</v>
      </c>
    </row>
    <row r="19" spans="18:70" ht="13.5" thickBot="1">
      <c r="R19" s="164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68"/>
      <c r="AS19" s="255" t="s">
        <v>338</v>
      </c>
      <c r="AT19" s="256">
        <f t="shared" ref="AT19:BQ19" si="11">AT9+AT7+AT4</f>
        <v>1903.68</v>
      </c>
      <c r="AU19" s="256">
        <f t="shared" si="11"/>
        <v>2528.6800000000003</v>
      </c>
      <c r="AV19" s="256">
        <f t="shared" si="11"/>
        <v>3845.33</v>
      </c>
      <c r="AW19" s="256">
        <f t="shared" si="11"/>
        <v>3470.9800000000005</v>
      </c>
      <c r="AX19" s="256">
        <f t="shared" si="11"/>
        <v>4914.4800000000005</v>
      </c>
      <c r="AY19" s="256">
        <f t="shared" si="11"/>
        <v>5024.13</v>
      </c>
      <c r="AZ19" s="256">
        <f t="shared" si="11"/>
        <v>5034.13</v>
      </c>
      <c r="BA19" s="256">
        <f t="shared" si="11"/>
        <v>5034.13</v>
      </c>
      <c r="BB19" s="256">
        <f t="shared" si="11"/>
        <v>5160.13</v>
      </c>
      <c r="BC19" s="256">
        <f t="shared" si="11"/>
        <v>5460.13</v>
      </c>
      <c r="BD19" s="256">
        <f t="shared" si="11"/>
        <v>5460.13</v>
      </c>
      <c r="BE19" s="256">
        <f t="shared" si="11"/>
        <v>5460.13</v>
      </c>
      <c r="BF19" s="256">
        <f t="shared" si="11"/>
        <v>5499.13</v>
      </c>
      <c r="BG19" s="256">
        <f t="shared" si="11"/>
        <v>5612.63</v>
      </c>
      <c r="BH19" s="256">
        <f t="shared" si="11"/>
        <v>5769.13</v>
      </c>
      <c r="BI19" s="256">
        <f t="shared" si="11"/>
        <v>5909.13</v>
      </c>
      <c r="BJ19" s="256">
        <f t="shared" si="11"/>
        <v>5165.63</v>
      </c>
      <c r="BK19" s="256">
        <f t="shared" si="11"/>
        <v>5255.63</v>
      </c>
      <c r="BL19" s="256">
        <f t="shared" si="11"/>
        <v>5342.63</v>
      </c>
      <c r="BM19" s="256">
        <f t="shared" si="11"/>
        <v>5402.63</v>
      </c>
      <c r="BN19" s="256">
        <f t="shared" si="11"/>
        <v>5462.63</v>
      </c>
      <c r="BO19" s="256">
        <f t="shared" si="11"/>
        <v>5552.63</v>
      </c>
      <c r="BP19" s="256">
        <f t="shared" si="11"/>
        <v>5682.63</v>
      </c>
      <c r="BQ19" s="256">
        <f t="shared" si="11"/>
        <v>5762.63</v>
      </c>
    </row>
    <row r="20" spans="18:70" ht="12.75">
      <c r="R20" s="164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S20" s="238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</row>
    <row r="21" spans="18:70" ht="13.5" thickBot="1">
      <c r="R21" s="164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S21" s="238" t="s">
        <v>343</v>
      </c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</row>
    <row r="22" spans="18:70" ht="12.75">
      <c r="R22" s="164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S22" s="240" t="s">
        <v>325</v>
      </c>
      <c r="AT22" s="253">
        <v>2519.84</v>
      </c>
      <c r="AU22" s="254">
        <v>2542.44</v>
      </c>
      <c r="AV22" s="254">
        <v>2565.04</v>
      </c>
      <c r="AW22" s="254">
        <v>2587.64</v>
      </c>
      <c r="AX22" s="254">
        <v>2610.2399999999998</v>
      </c>
      <c r="AY22" s="254">
        <v>2632.84</v>
      </c>
      <c r="AZ22" s="254">
        <v>2655.44</v>
      </c>
      <c r="BA22" s="254">
        <v>2678.04</v>
      </c>
      <c r="BB22" s="254">
        <v>2700.64</v>
      </c>
      <c r="BC22" s="254">
        <v>2741.86</v>
      </c>
      <c r="BD22" s="254">
        <v>2783.08</v>
      </c>
      <c r="BE22" s="254">
        <v>2824.29</v>
      </c>
      <c r="BF22" s="254">
        <v>2865.51</v>
      </c>
      <c r="BG22" s="254">
        <v>2906.73</v>
      </c>
      <c r="BH22" s="254">
        <v>2970.87</v>
      </c>
      <c r="BI22" s="254">
        <v>3035.01</v>
      </c>
      <c r="BJ22" s="254">
        <v>3090.44</v>
      </c>
      <c r="BK22" s="254">
        <v>3198.75</v>
      </c>
      <c r="BL22" s="254">
        <v>3307.06</v>
      </c>
      <c r="BM22" s="254">
        <v>3382.37</v>
      </c>
      <c r="BN22" s="254">
        <v>3457.67</v>
      </c>
      <c r="BO22" s="254">
        <v>3532.98</v>
      </c>
      <c r="BP22" s="254">
        <v>3608.29</v>
      </c>
      <c r="BQ22" s="254">
        <v>3683.6</v>
      </c>
      <c r="BR22" s="168"/>
    </row>
    <row r="23" spans="18:70" ht="12.75"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S23" s="244" t="s">
        <v>216</v>
      </c>
      <c r="AT23" s="257">
        <v>678.2</v>
      </c>
      <c r="AU23" s="258">
        <v>678.2</v>
      </c>
      <c r="AV23" s="258">
        <v>752.3</v>
      </c>
      <c r="AW23" s="258">
        <v>752.3</v>
      </c>
      <c r="AX23" s="258">
        <v>803.3</v>
      </c>
      <c r="AY23" s="258">
        <v>803.3</v>
      </c>
      <c r="AZ23" s="258">
        <v>803.3</v>
      </c>
      <c r="BA23" s="258">
        <v>803.3</v>
      </c>
      <c r="BB23" s="258">
        <v>803.3</v>
      </c>
      <c r="BC23" s="258">
        <v>803.3</v>
      </c>
      <c r="BD23" s="258">
        <v>803.3</v>
      </c>
      <c r="BE23" s="258">
        <v>803.3</v>
      </c>
      <c r="BF23" s="258">
        <v>803.3</v>
      </c>
      <c r="BG23" s="258">
        <v>803.3</v>
      </c>
      <c r="BH23" s="258">
        <v>803.3</v>
      </c>
      <c r="BI23" s="258">
        <v>803.3</v>
      </c>
      <c r="BJ23" s="258">
        <v>803.3</v>
      </c>
      <c r="BK23" s="258">
        <v>803.3</v>
      </c>
      <c r="BL23" s="258">
        <v>803.3</v>
      </c>
      <c r="BM23" s="258">
        <v>803.3</v>
      </c>
      <c r="BN23" s="258">
        <v>803.3</v>
      </c>
      <c r="BO23" s="258">
        <v>803.3</v>
      </c>
      <c r="BP23" s="258">
        <v>803.3</v>
      </c>
      <c r="BQ23" s="258">
        <v>803.3</v>
      </c>
      <c r="BR23" s="168"/>
    </row>
    <row r="24" spans="18:70" ht="12.75"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S24" s="244" t="s">
        <v>217</v>
      </c>
      <c r="AT24" s="257">
        <v>2310.4450000000002</v>
      </c>
      <c r="AU24" s="258">
        <v>2454.8546000000001</v>
      </c>
      <c r="AV24" s="258">
        <v>2742.3746000000001</v>
      </c>
      <c r="AW24" s="258">
        <v>3046.3914000000004</v>
      </c>
      <c r="AX24" s="258">
        <v>3366.9050000000007</v>
      </c>
      <c r="AY24" s="258">
        <v>3703.9153999999999</v>
      </c>
      <c r="AZ24" s="258">
        <v>4057.4226000000003</v>
      </c>
      <c r="BA24" s="258">
        <v>4427.4265999999998</v>
      </c>
      <c r="BB24" s="258">
        <v>4813.9274000000005</v>
      </c>
      <c r="BC24" s="258">
        <v>4982.661017853894</v>
      </c>
      <c r="BD24" s="258">
        <v>5199.3982820529318</v>
      </c>
      <c r="BE24" s="258">
        <v>5380.4131442442931</v>
      </c>
      <c r="BF24" s="258">
        <v>5500.5557518934274</v>
      </c>
      <c r="BG24" s="258">
        <v>5636.7173738957781</v>
      </c>
      <c r="BH24" s="258">
        <v>5724.2879856933687</v>
      </c>
      <c r="BI24" s="258">
        <v>5786.5485548128754</v>
      </c>
      <c r="BJ24" s="258">
        <v>5805.2374048916281</v>
      </c>
      <c r="BK24" s="258">
        <v>5823.9262549703826</v>
      </c>
      <c r="BL24" s="258">
        <v>5842.6151050491371</v>
      </c>
      <c r="BM24" s="258">
        <v>5861.3039551278916</v>
      </c>
      <c r="BN24" s="258">
        <v>5879.9928052066452</v>
      </c>
      <c r="BO24" s="258">
        <v>5898.6816552853998</v>
      </c>
      <c r="BP24" s="258">
        <v>5917.3705053641534</v>
      </c>
      <c r="BQ24" s="258">
        <v>5936.0593554429088</v>
      </c>
      <c r="BR24" s="168"/>
    </row>
    <row r="25" spans="18:70" ht="12.75"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S25" s="244" t="s">
        <v>340</v>
      </c>
      <c r="AT25" s="245">
        <v>4441.6391378111803</v>
      </c>
      <c r="AU25" s="246">
        <v>4471.6391378111803</v>
      </c>
      <c r="AV25" s="246">
        <v>4501.6391378111803</v>
      </c>
      <c r="AW25" s="246">
        <v>4531.6391378111803</v>
      </c>
      <c r="AX25" s="246">
        <v>4561.6391378111803</v>
      </c>
      <c r="AY25" s="246">
        <v>4591.6391378111803</v>
      </c>
      <c r="AZ25" s="246">
        <v>4621.6391378111803</v>
      </c>
      <c r="BA25" s="246">
        <v>4651.6391378111803</v>
      </c>
      <c r="BB25" s="246">
        <v>4681.6391378111803</v>
      </c>
      <c r="BC25" s="246">
        <v>4711.6391378111803</v>
      </c>
      <c r="BD25" s="246">
        <v>4741.6391378111803</v>
      </c>
      <c r="BE25" s="246">
        <v>4771.6391378111803</v>
      </c>
      <c r="BF25" s="246">
        <v>4801.6391378111803</v>
      </c>
      <c r="BG25" s="246">
        <v>4831.6391378111803</v>
      </c>
      <c r="BH25" s="246">
        <v>4861.6391378111803</v>
      </c>
      <c r="BI25" s="246">
        <v>4891.6391378111803</v>
      </c>
      <c r="BJ25" s="246">
        <v>4921.6391378111803</v>
      </c>
      <c r="BK25" s="246">
        <v>4951.6391378111803</v>
      </c>
      <c r="BL25" s="246">
        <v>4981.6391378111803</v>
      </c>
      <c r="BM25" s="246">
        <v>5011.6391378111803</v>
      </c>
      <c r="BN25" s="246">
        <v>5041.6391378111803</v>
      </c>
      <c r="BO25" s="246">
        <v>5071.6391378111803</v>
      </c>
      <c r="BP25" s="246">
        <v>5101.6391378111803</v>
      </c>
      <c r="BQ25" s="246">
        <v>5131.6391378111803</v>
      </c>
      <c r="BR25" s="168"/>
    </row>
    <row r="26" spans="18:70" ht="12.75"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S26" s="244" t="s">
        <v>336</v>
      </c>
      <c r="AT26" s="245">
        <v>11.455</v>
      </c>
      <c r="AU26" s="246">
        <v>12.01</v>
      </c>
      <c r="AV26" s="246">
        <v>14.013</v>
      </c>
      <c r="AW26" s="246">
        <v>16</v>
      </c>
      <c r="AX26" s="246">
        <v>19.399999999999999</v>
      </c>
      <c r="AY26" s="246">
        <v>22.7</v>
      </c>
      <c r="AZ26" s="246">
        <v>26.1</v>
      </c>
      <c r="BA26" s="246">
        <v>30.3</v>
      </c>
      <c r="BB26" s="246">
        <v>34.5</v>
      </c>
      <c r="BC26" s="246">
        <v>37.4</v>
      </c>
      <c r="BD26" s="246">
        <v>40.200000000000003</v>
      </c>
      <c r="BE26" s="246">
        <v>43.1</v>
      </c>
      <c r="BF26" s="246">
        <v>45.9</v>
      </c>
      <c r="BG26" s="246">
        <v>48.7</v>
      </c>
      <c r="BH26" s="246">
        <v>51.6</v>
      </c>
      <c r="BI26" s="246">
        <v>54.4</v>
      </c>
      <c r="BJ26" s="246">
        <v>57.3</v>
      </c>
      <c r="BK26" s="246">
        <v>60.1</v>
      </c>
      <c r="BL26" s="246">
        <v>63</v>
      </c>
      <c r="BM26" s="246">
        <v>65.8</v>
      </c>
      <c r="BN26" s="246">
        <v>68.7</v>
      </c>
      <c r="BO26" s="246">
        <v>71.5</v>
      </c>
      <c r="BP26" s="246">
        <v>74.400000000000006</v>
      </c>
      <c r="BQ26" s="246">
        <v>77.2</v>
      </c>
      <c r="BR26" s="168"/>
    </row>
    <row r="27" spans="18:70" ht="13.5" thickBot="1"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S27" s="244" t="s">
        <v>101</v>
      </c>
      <c r="AT27" s="248">
        <v>541.20199999999988</v>
      </c>
      <c r="AU27" s="249">
        <v>541.20199999999988</v>
      </c>
      <c r="AV27" s="249">
        <v>541.20199999999988</v>
      </c>
      <c r="AW27" s="249">
        <v>548.70199999999988</v>
      </c>
      <c r="AX27" s="249">
        <v>548.70199999999988</v>
      </c>
      <c r="AY27" s="249">
        <v>548.70199999999988</v>
      </c>
      <c r="AZ27" s="249">
        <v>548.70199999999988</v>
      </c>
      <c r="BA27" s="249">
        <v>548.70199999999988</v>
      </c>
      <c r="BB27" s="249">
        <v>548.70199999999988</v>
      </c>
      <c r="BC27" s="249">
        <v>548.70199999999988</v>
      </c>
      <c r="BD27" s="249">
        <v>548.70199999999988</v>
      </c>
      <c r="BE27" s="249">
        <v>548.70199999999988</v>
      </c>
      <c r="BF27" s="249">
        <v>548.70199999999988</v>
      </c>
      <c r="BG27" s="249">
        <v>548.70199999999988</v>
      </c>
      <c r="BH27" s="249">
        <v>548.70199999999988</v>
      </c>
      <c r="BI27" s="249">
        <v>548.70199999999988</v>
      </c>
      <c r="BJ27" s="249">
        <v>548.70199999999988</v>
      </c>
      <c r="BK27" s="249">
        <v>548.70199999999988</v>
      </c>
      <c r="BL27" s="249">
        <v>548.70199999999988</v>
      </c>
      <c r="BM27" s="249">
        <v>548.70199999999988</v>
      </c>
      <c r="BN27" s="249">
        <v>548.70199999999988</v>
      </c>
      <c r="BO27" s="249">
        <v>548.70199999999988</v>
      </c>
      <c r="BP27" s="249">
        <v>548.70199999999988</v>
      </c>
      <c r="BQ27" s="249">
        <v>548.70199999999988</v>
      </c>
      <c r="BR27" s="168"/>
    </row>
    <row r="28" spans="18:70" ht="13.5" thickBot="1"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S28" s="259" t="s">
        <v>191</v>
      </c>
      <c r="AT28" s="260">
        <f t="shared" ref="AT28:BQ28" si="12">SUM(AT22:AT27)</f>
        <v>10502.78113781118</v>
      </c>
      <c r="AU28" s="260">
        <f t="shared" si="12"/>
        <v>10700.34573781118</v>
      </c>
      <c r="AV28" s="260">
        <f t="shared" si="12"/>
        <v>11116.56873781118</v>
      </c>
      <c r="AW28" s="260">
        <f t="shared" si="12"/>
        <v>11482.672537811179</v>
      </c>
      <c r="AX28" s="260">
        <f t="shared" si="12"/>
        <v>11910.186137811179</v>
      </c>
      <c r="AY28" s="260">
        <f t="shared" si="12"/>
        <v>12303.096537811181</v>
      </c>
      <c r="AZ28" s="260">
        <f t="shared" si="12"/>
        <v>12712.60373781118</v>
      </c>
      <c r="BA28" s="260">
        <f t="shared" si="12"/>
        <v>13139.407737811178</v>
      </c>
      <c r="BB28" s="260">
        <f t="shared" si="12"/>
        <v>13582.708537811179</v>
      </c>
      <c r="BC28" s="260">
        <f t="shared" si="12"/>
        <v>13825.562155665073</v>
      </c>
      <c r="BD28" s="260">
        <f t="shared" si="12"/>
        <v>14116.319419864112</v>
      </c>
      <c r="BE28" s="260">
        <f t="shared" si="12"/>
        <v>14371.444282055472</v>
      </c>
      <c r="BF28" s="260">
        <f t="shared" si="12"/>
        <v>14565.606889704606</v>
      </c>
      <c r="BG28" s="260">
        <f t="shared" si="12"/>
        <v>14775.788511706958</v>
      </c>
      <c r="BH28" s="260">
        <f t="shared" si="12"/>
        <v>14960.399123504549</v>
      </c>
      <c r="BI28" s="260">
        <f t="shared" si="12"/>
        <v>15119.599692624055</v>
      </c>
      <c r="BJ28" s="260">
        <f t="shared" si="12"/>
        <v>15226.618542702807</v>
      </c>
      <c r="BK28" s="260">
        <f t="shared" si="12"/>
        <v>15386.417392781563</v>
      </c>
      <c r="BL28" s="260">
        <f t="shared" si="12"/>
        <v>15546.316242860315</v>
      </c>
      <c r="BM28" s="260">
        <f t="shared" si="12"/>
        <v>15673.11509293907</v>
      </c>
      <c r="BN28" s="260">
        <f t="shared" si="12"/>
        <v>15800.003943017826</v>
      </c>
      <c r="BO28" s="260">
        <f t="shared" si="12"/>
        <v>15926.802793096578</v>
      </c>
      <c r="BP28" s="260">
        <f t="shared" si="12"/>
        <v>16053.701643175333</v>
      </c>
      <c r="BQ28" s="260">
        <f t="shared" si="12"/>
        <v>16180.500493254089</v>
      </c>
    </row>
    <row r="29" spans="18:70" ht="12.75"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S29" s="238"/>
      <c r="AT29" s="252"/>
      <c r="AU29" s="252"/>
      <c r="AV29" s="252"/>
      <c r="AW29" s="252"/>
      <c r="AX29" s="252"/>
      <c r="AY29" s="252"/>
      <c r="AZ29" s="252"/>
      <c r="BA29" s="252"/>
      <c r="BB29" s="252">
        <f>BB24-AT24</f>
        <v>2503.4824000000003</v>
      </c>
      <c r="BC29" s="252"/>
      <c r="BD29" s="252"/>
      <c r="BE29" s="252"/>
      <c r="BF29" s="252"/>
      <c r="BG29" s="252"/>
      <c r="BH29" s="252"/>
      <c r="BI29" s="252"/>
      <c r="BJ29" s="252"/>
      <c r="BK29" s="252"/>
      <c r="BL29" s="252"/>
      <c r="BM29" s="252"/>
      <c r="BN29" s="252"/>
      <c r="BO29" s="252"/>
      <c r="BP29" s="252"/>
      <c r="BQ29" s="252"/>
    </row>
    <row r="30" spans="18:70" ht="13.5" thickBot="1"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S30" s="238" t="s">
        <v>344</v>
      </c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2"/>
      <c r="BG30" s="252"/>
      <c r="BH30" s="252"/>
      <c r="BI30" s="252"/>
      <c r="BJ30" s="252"/>
      <c r="BK30" s="252"/>
      <c r="BL30" s="252"/>
      <c r="BM30" s="252"/>
      <c r="BN30" s="252"/>
      <c r="BO30" s="252"/>
      <c r="BP30" s="252"/>
      <c r="BQ30" s="252"/>
    </row>
    <row r="31" spans="18:70" ht="12.75"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S31" s="240" t="s">
        <v>99</v>
      </c>
      <c r="AT31" s="245">
        <v>1483.9030000000002</v>
      </c>
      <c r="AU31" s="246">
        <v>1989.0382000000004</v>
      </c>
      <c r="AV31" s="246">
        <v>2446.5659887873271</v>
      </c>
      <c r="AW31" s="246">
        <v>3083.6669564533859</v>
      </c>
      <c r="AX31" s="246">
        <v>3694.4905208860509</v>
      </c>
      <c r="AY31" s="246">
        <v>4477.7299417619824</v>
      </c>
      <c r="AZ31" s="246">
        <v>5232.5713047255067</v>
      </c>
      <c r="BA31" s="246">
        <v>6051.6009039853843</v>
      </c>
      <c r="BB31" s="246">
        <v>6941.1246041712493</v>
      </c>
      <c r="BC31" s="246">
        <v>7830.1772026839872</v>
      </c>
      <c r="BD31" s="246">
        <v>8718.7755310858192</v>
      </c>
      <c r="BE31" s="246">
        <v>9606.9365397066558</v>
      </c>
      <c r="BF31" s="246">
        <v>10494.677298945737</v>
      </c>
      <c r="BG31" s="246">
        <v>11382.015000586023</v>
      </c>
      <c r="BH31" s="246">
        <v>12268.966959121464</v>
      </c>
      <c r="BI31" s="246">
        <v>13155.550613097292</v>
      </c>
      <c r="BJ31" s="246">
        <v>14041.783526463443</v>
      </c>
      <c r="BK31" s="246">
        <v>14927.683389941263</v>
      </c>
      <c r="BL31" s="246">
        <v>15813.268022403623</v>
      </c>
      <c r="BM31" s="246">
        <v>16698.555372268562</v>
      </c>
      <c r="BN31" s="246">
        <v>17583.563518906623</v>
      </c>
      <c r="BO31" s="246">
        <v>18468.310674062013</v>
      </c>
      <c r="BP31" s="246">
        <v>19352.815183287683</v>
      </c>
      <c r="BQ31" s="246">
        <v>20237.095527394544</v>
      </c>
      <c r="BR31" s="168"/>
    </row>
    <row r="32" spans="18:70" ht="12.75"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S32" s="244" t="s">
        <v>101</v>
      </c>
      <c r="AT32" s="245">
        <v>32.218000000000004</v>
      </c>
      <c r="AU32" s="246">
        <v>49.671010568181828</v>
      </c>
      <c r="AV32" s="246">
        <v>67.647611453409098</v>
      </c>
      <c r="AW32" s="246">
        <v>86.16351036519319</v>
      </c>
      <c r="AX32" s="246">
        <v>105.04972725521296</v>
      </c>
      <c r="AY32" s="246">
        <v>124.31366848303313</v>
      </c>
      <c r="AZ32" s="246">
        <v>143.96288853540969</v>
      </c>
      <c r="BA32" s="246">
        <v>164.00509298883378</v>
      </c>
      <c r="BB32" s="246">
        <v>184.44814153132637</v>
      </c>
      <c r="BC32" s="246">
        <v>206.52663395721837</v>
      </c>
      <c r="BD32" s="246">
        <v>230.37140577718174</v>
      </c>
      <c r="BE32" s="246">
        <v>256.12375934274218</v>
      </c>
      <c r="BF32" s="246">
        <v>283.93630119354742</v>
      </c>
      <c r="BG32" s="246">
        <v>313.9738463924171</v>
      </c>
      <c r="BH32" s="246">
        <v>346.41439520719638</v>
      </c>
      <c r="BI32" s="246">
        <v>381.45018792715797</v>
      </c>
      <c r="BJ32" s="246">
        <v>419.2888440647165</v>
      </c>
      <c r="BK32" s="246">
        <v>460.15459269327971</v>
      </c>
      <c r="BL32" s="246">
        <v>504.28960121212799</v>
      </c>
      <c r="BM32" s="246">
        <v>551.95541041248418</v>
      </c>
      <c r="BN32" s="246">
        <v>603.43448434886886</v>
      </c>
      <c r="BO32" s="246">
        <v>659.03188420016431</v>
      </c>
      <c r="BP32" s="246">
        <v>719.07707603956339</v>
      </c>
      <c r="BQ32" s="246">
        <v>783.92588322611437</v>
      </c>
      <c r="BR32" s="168"/>
    </row>
    <row r="33" spans="18:70" ht="13.5" thickBot="1"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S33" s="244" t="s">
        <v>92</v>
      </c>
      <c r="AT33" s="248">
        <v>100.182</v>
      </c>
      <c r="AU33" s="249">
        <v>143.29399792122538</v>
      </c>
      <c r="AV33" s="249">
        <v>182.09479605032823</v>
      </c>
      <c r="AW33" s="249">
        <v>221.2836021607221</v>
      </c>
      <c r="AX33" s="249">
        <v>260.86429633221991</v>
      </c>
      <c r="AY33" s="249">
        <v>300.84079744543271</v>
      </c>
      <c r="AZ33" s="249">
        <v>341.21706356977762</v>
      </c>
      <c r="BA33" s="249">
        <v>381.99709235536602</v>
      </c>
      <c r="BB33" s="249">
        <v>423.1849214288103</v>
      </c>
      <c r="BC33" s="249">
        <v>468.49153340959901</v>
      </c>
      <c r="BD33" s="249">
        <v>518.32880658846659</v>
      </c>
      <c r="BE33" s="249">
        <v>573.14980708522091</v>
      </c>
      <c r="BF33" s="249">
        <v>633.45290763165065</v>
      </c>
      <c r="BG33" s="249">
        <v>699.78631823272337</v>
      </c>
      <c r="BH33" s="249">
        <v>772.75306989390333</v>
      </c>
      <c r="BI33" s="249">
        <v>853.01649672120141</v>
      </c>
      <c r="BJ33" s="249">
        <v>941.3062662312293</v>
      </c>
      <c r="BK33" s="249">
        <v>1038.42501269226</v>
      </c>
      <c r="BL33" s="249">
        <v>1145.2556337993938</v>
      </c>
      <c r="BM33" s="249">
        <v>1253.1545611175989</v>
      </c>
      <c r="BN33" s="249">
        <v>1362.132477708986</v>
      </c>
      <c r="BO33" s="249">
        <v>1472.200173466287</v>
      </c>
      <c r="BP33" s="249">
        <v>1583.368546181161</v>
      </c>
      <c r="BQ33" s="249">
        <v>1695.6486026231837</v>
      </c>
      <c r="BR33" s="168"/>
    </row>
    <row r="34" spans="18:70" ht="13.5" thickBot="1"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S34" s="259" t="s">
        <v>191</v>
      </c>
      <c r="AT34" s="260">
        <f t="shared" ref="AT34:BQ34" si="13">SUM(AT31:AT33)</f>
        <v>1616.3030000000003</v>
      </c>
      <c r="AU34" s="260">
        <f t="shared" si="13"/>
        <v>2182.0032084894078</v>
      </c>
      <c r="AV34" s="260">
        <f t="shared" si="13"/>
        <v>2696.3083962910641</v>
      </c>
      <c r="AW34" s="260">
        <f t="shared" si="13"/>
        <v>3391.1140689793015</v>
      </c>
      <c r="AX34" s="260">
        <f t="shared" si="13"/>
        <v>4060.4045444734838</v>
      </c>
      <c r="AY34" s="260">
        <f t="shared" si="13"/>
        <v>4902.8844076904488</v>
      </c>
      <c r="AZ34" s="260">
        <f t="shared" si="13"/>
        <v>5717.7512568306938</v>
      </c>
      <c r="BA34" s="260">
        <f t="shared" si="13"/>
        <v>6597.6030893295847</v>
      </c>
      <c r="BB34" s="260">
        <f t="shared" si="13"/>
        <v>7548.7576671313864</v>
      </c>
      <c r="BC34" s="260">
        <f t="shared" si="13"/>
        <v>8505.1953700508038</v>
      </c>
      <c r="BD34" s="260">
        <f t="shared" si="13"/>
        <v>9467.4757434514668</v>
      </c>
      <c r="BE34" s="260">
        <f t="shared" si="13"/>
        <v>10436.210106134618</v>
      </c>
      <c r="BF34" s="260">
        <f t="shared" si="13"/>
        <v>11412.066507770935</v>
      </c>
      <c r="BG34" s="260">
        <f t="shared" si="13"/>
        <v>12395.775165211164</v>
      </c>
      <c r="BH34" s="260">
        <f t="shared" si="13"/>
        <v>13388.134424222564</v>
      </c>
      <c r="BI34" s="260">
        <f t="shared" si="13"/>
        <v>14390.017297745651</v>
      </c>
      <c r="BJ34" s="260">
        <f t="shared" si="13"/>
        <v>15402.378636759389</v>
      </c>
      <c r="BK34" s="260">
        <f t="shared" si="13"/>
        <v>16426.262995326804</v>
      </c>
      <c r="BL34" s="260">
        <f t="shared" si="13"/>
        <v>17462.813257415146</v>
      </c>
      <c r="BM34" s="260">
        <f t="shared" si="13"/>
        <v>18503.665343798646</v>
      </c>
      <c r="BN34" s="260">
        <f t="shared" si="13"/>
        <v>19549.130480964479</v>
      </c>
      <c r="BO34" s="260">
        <f t="shared" si="13"/>
        <v>20599.542731728467</v>
      </c>
      <c r="BP34" s="260">
        <f t="shared" si="13"/>
        <v>21655.260805508409</v>
      </c>
      <c r="BQ34" s="260">
        <f t="shared" si="13"/>
        <v>22716.670013243842</v>
      </c>
    </row>
    <row r="35" spans="18:70" ht="12.75"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T35" s="168"/>
      <c r="BB35" s="168"/>
      <c r="BC35" s="168"/>
    </row>
    <row r="36" spans="18:70" ht="12.75"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T36" s="261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262"/>
      <c r="BL36" s="262"/>
      <c r="BM36" s="262"/>
      <c r="BN36" s="262"/>
      <c r="BO36" s="262"/>
      <c r="BP36" s="262"/>
      <c r="BQ36" s="262"/>
    </row>
    <row r="37" spans="18:70" ht="12.75"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</row>
    <row r="38" spans="18:70" ht="12.75"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</row>
    <row r="39" spans="18:70" ht="12.75"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BB39" s="10"/>
    </row>
    <row r="40" spans="18:70" ht="12.75"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</row>
    <row r="45" spans="18:70"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</row>
  </sheetData>
  <phoneticPr fontId="2" type="noConversion"/>
  <pageMargins left="0.75" right="0.75" top="1" bottom="1" header="0.5" footer="0.5"/>
  <pageSetup paperSize="9" scale="19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7"/>
  <dimension ref="B1:AQ8"/>
  <sheetViews>
    <sheetView workbookViewId="0"/>
  </sheetViews>
  <sheetFormatPr defaultRowHeight="12.75"/>
  <cols>
    <col min="1" max="1" width="3.28515625" style="10" customWidth="1"/>
    <col min="2" max="12" width="9.140625" style="10"/>
    <col min="13" max="13" width="13" style="10" customWidth="1"/>
    <col min="14" max="39" width="9.140625" style="10"/>
    <col min="40" max="40" width="37" style="10" customWidth="1"/>
    <col min="41" max="16384" width="9.140625" style="10"/>
  </cols>
  <sheetData>
    <row r="1" spans="2:43" ht="13.5" customHeight="1"/>
    <row r="2" spans="2:43" ht="15">
      <c r="B2" s="132" t="s">
        <v>318</v>
      </c>
      <c r="M2" s="181"/>
      <c r="N2" s="182">
        <v>2010</v>
      </c>
      <c r="O2" s="182">
        <v>2011</v>
      </c>
      <c r="P2" s="182">
        <v>2012</v>
      </c>
      <c r="Q2" s="182">
        <v>2013</v>
      </c>
      <c r="R2" s="182">
        <v>2014</v>
      </c>
      <c r="S2" s="182">
        <v>2015</v>
      </c>
      <c r="T2" s="182">
        <v>2016</v>
      </c>
      <c r="U2" s="182">
        <v>2017</v>
      </c>
      <c r="V2" s="182">
        <v>2018</v>
      </c>
      <c r="W2" s="182">
        <v>2019</v>
      </c>
      <c r="X2" s="182">
        <v>2020</v>
      </c>
      <c r="Y2" s="182">
        <v>2021</v>
      </c>
      <c r="Z2" s="182">
        <v>2022</v>
      </c>
      <c r="AA2" s="182">
        <v>2023</v>
      </c>
      <c r="AB2" s="182">
        <v>2024</v>
      </c>
      <c r="AC2" s="182">
        <v>2025</v>
      </c>
      <c r="AD2" s="182">
        <v>2026</v>
      </c>
      <c r="AE2" s="182">
        <v>2027</v>
      </c>
      <c r="AF2" s="182">
        <v>2028</v>
      </c>
      <c r="AG2" s="182">
        <v>2029</v>
      </c>
      <c r="AH2" s="182">
        <v>2030</v>
      </c>
      <c r="AI2" s="182">
        <v>2031</v>
      </c>
      <c r="AJ2" s="182">
        <v>2032</v>
      </c>
      <c r="AK2" s="182">
        <v>2033</v>
      </c>
      <c r="AL2" s="182">
        <v>2034</v>
      </c>
      <c r="AM2" s="182">
        <v>2035</v>
      </c>
      <c r="AN2" s="102"/>
      <c r="AO2" s="74"/>
      <c r="AP2" s="74"/>
      <c r="AQ2" s="74"/>
    </row>
    <row r="3" spans="2:43">
      <c r="M3" s="183" t="s">
        <v>99</v>
      </c>
      <c r="N3" s="184">
        <v>42.313000000000002</v>
      </c>
      <c r="O3" s="147">
        <v>328.9</v>
      </c>
      <c r="P3" s="147">
        <v>1483.9030000000002</v>
      </c>
      <c r="Q3" s="147">
        <v>1945.9042000000004</v>
      </c>
      <c r="R3" s="147">
        <v>2375.745988787327</v>
      </c>
      <c r="S3" s="148">
        <v>2848.5719564533861</v>
      </c>
      <c r="T3" s="147">
        <v>3368.680520886051</v>
      </c>
      <c r="U3" s="147">
        <v>3940.7999417619826</v>
      </c>
      <c r="V3" s="147">
        <v>4570.1313047255071</v>
      </c>
      <c r="W3" s="147">
        <v>5262.3958039853842</v>
      </c>
      <c r="X3" s="148">
        <v>6023.8867531712494</v>
      </c>
      <c r="Y3" s="147">
        <v>6783.6262731739871</v>
      </c>
      <c r="Z3" s="147">
        <v>7541.6183922807186</v>
      </c>
      <c r="AA3" s="147">
        <v>8297.8671295135046</v>
      </c>
      <c r="AB3" s="147">
        <v>9052.3764946506544</v>
      </c>
      <c r="AC3" s="148">
        <v>9805.1504882479894</v>
      </c>
      <c r="AD3" s="147">
        <v>10556.19310166005</v>
      </c>
      <c r="AE3" s="147">
        <v>11305.508317061263</v>
      </c>
      <c r="AF3" s="147">
        <v>12053.100107467055</v>
      </c>
      <c r="AG3" s="147">
        <v>12798.972436754912</v>
      </c>
      <c r="AH3" s="148">
        <v>13543.129259685407</v>
      </c>
      <c r="AI3" s="147">
        <v>14285.574521923163</v>
      </c>
      <c r="AJ3" s="147">
        <v>15026.312160057772</v>
      </c>
      <c r="AK3" s="147">
        <v>15765.346101624671</v>
      </c>
      <c r="AL3" s="147">
        <v>16502.680265125968</v>
      </c>
      <c r="AM3" s="148">
        <v>17238.318560051212</v>
      </c>
      <c r="AN3" s="183" t="s">
        <v>100</v>
      </c>
      <c r="AO3" s="74"/>
      <c r="AP3" s="74"/>
      <c r="AQ3" s="74"/>
    </row>
    <row r="4" spans="2:43">
      <c r="M4" s="183" t="s">
        <v>101</v>
      </c>
      <c r="N4" s="184">
        <v>2.4089999999999998</v>
      </c>
      <c r="O4" s="147">
        <v>16.885999999999999</v>
      </c>
      <c r="P4" s="147">
        <v>32.218000000000004</v>
      </c>
      <c r="Q4" s="147">
        <v>49.671010568181828</v>
      </c>
      <c r="R4" s="147">
        <v>67.647611453409098</v>
      </c>
      <c r="S4" s="148">
        <v>86.16351036519319</v>
      </c>
      <c r="T4" s="147">
        <v>105.04972725521296</v>
      </c>
      <c r="U4" s="147">
        <v>124.31366848303313</v>
      </c>
      <c r="V4" s="147">
        <v>143.96288853540969</v>
      </c>
      <c r="W4" s="147">
        <v>164.00509298883378</v>
      </c>
      <c r="X4" s="148">
        <v>184.44814153132637</v>
      </c>
      <c r="Y4" s="147">
        <v>206.52663395721837</v>
      </c>
      <c r="Z4" s="147">
        <v>230.37140577718174</v>
      </c>
      <c r="AA4" s="147">
        <v>256.12375934274218</v>
      </c>
      <c r="AB4" s="147">
        <v>283.93630119354742</v>
      </c>
      <c r="AC4" s="148">
        <v>313.9738463924171</v>
      </c>
      <c r="AD4" s="147">
        <v>346.41439520719638</v>
      </c>
      <c r="AE4" s="147">
        <v>381.45018792715797</v>
      </c>
      <c r="AF4" s="147">
        <v>419.2888440647165</v>
      </c>
      <c r="AG4" s="147">
        <v>460.15459269327971</v>
      </c>
      <c r="AH4" s="148">
        <v>504.28960121212799</v>
      </c>
      <c r="AI4" s="147">
        <v>551.95541041248418</v>
      </c>
      <c r="AJ4" s="147">
        <v>603.43448434886886</v>
      </c>
      <c r="AK4" s="147">
        <v>659.03188420016431</v>
      </c>
      <c r="AL4" s="147">
        <v>719.07707603956339</v>
      </c>
      <c r="AM4" s="148">
        <v>783.92588322611437</v>
      </c>
      <c r="AN4" s="183" t="s">
        <v>100</v>
      </c>
      <c r="AO4" s="74"/>
      <c r="AP4" s="74"/>
      <c r="AQ4" s="74"/>
    </row>
    <row r="5" spans="2:43">
      <c r="M5" s="183" t="s">
        <v>92</v>
      </c>
      <c r="N5" s="184">
        <v>8.4760000000000009</v>
      </c>
      <c r="O5" s="147">
        <v>29.099</v>
      </c>
      <c r="P5" s="147">
        <v>100.182</v>
      </c>
      <c r="Q5" s="147">
        <v>143.29399792122538</v>
      </c>
      <c r="R5" s="147">
        <v>182.09479605032823</v>
      </c>
      <c r="S5" s="148">
        <v>221.2836021607221</v>
      </c>
      <c r="T5" s="147">
        <v>260.86429633221991</v>
      </c>
      <c r="U5" s="147">
        <v>300.84079744543271</v>
      </c>
      <c r="V5" s="147">
        <v>341.21706356977762</v>
      </c>
      <c r="W5" s="147">
        <v>381.99709235536602</v>
      </c>
      <c r="X5" s="148">
        <v>423.1849214288103</v>
      </c>
      <c r="Y5" s="147">
        <v>468.49153340959901</v>
      </c>
      <c r="Z5" s="147">
        <v>518.32880658846659</v>
      </c>
      <c r="AA5" s="147">
        <v>573.14980708522091</v>
      </c>
      <c r="AB5" s="147">
        <v>633.45290763165065</v>
      </c>
      <c r="AC5" s="148">
        <v>699.78631823272337</v>
      </c>
      <c r="AD5" s="147">
        <v>772.75306989390333</v>
      </c>
      <c r="AE5" s="147">
        <v>853.01649672120141</v>
      </c>
      <c r="AF5" s="147">
        <v>941.3062662312293</v>
      </c>
      <c r="AG5" s="147">
        <v>1038.42501269226</v>
      </c>
      <c r="AH5" s="148">
        <v>1145.2556337993938</v>
      </c>
      <c r="AI5" s="147">
        <v>1253.1545611175989</v>
      </c>
      <c r="AJ5" s="147">
        <v>1362.132477708986</v>
      </c>
      <c r="AK5" s="147">
        <v>1472.200173466287</v>
      </c>
      <c r="AL5" s="147">
        <v>1583.368546181161</v>
      </c>
      <c r="AM5" s="148">
        <v>1695.6486026231837</v>
      </c>
      <c r="AN5" s="183" t="s">
        <v>100</v>
      </c>
      <c r="AO5" s="74"/>
      <c r="AP5" s="74"/>
      <c r="AQ5" s="74"/>
    </row>
    <row r="6" spans="2:43">
      <c r="M6" s="185"/>
      <c r="N6" s="186"/>
      <c r="O6" s="187"/>
      <c r="P6" s="187"/>
      <c r="Q6" s="187"/>
      <c r="R6" s="187"/>
      <c r="S6" s="188"/>
      <c r="T6" s="187"/>
      <c r="U6" s="187"/>
      <c r="V6" s="187"/>
      <c r="W6" s="187"/>
      <c r="X6" s="188"/>
      <c r="Y6" s="187"/>
      <c r="Z6" s="187"/>
      <c r="AA6" s="187"/>
      <c r="AB6" s="187"/>
      <c r="AC6" s="188"/>
      <c r="AD6" s="187"/>
      <c r="AE6" s="187"/>
      <c r="AF6" s="187"/>
      <c r="AG6" s="187"/>
      <c r="AH6" s="188"/>
      <c r="AI6" s="187"/>
      <c r="AJ6" s="187"/>
      <c r="AK6" s="187"/>
      <c r="AL6" s="187"/>
      <c r="AM6" s="188"/>
      <c r="AO6" s="74"/>
      <c r="AP6" s="74"/>
      <c r="AQ6" s="74"/>
    </row>
    <row r="7" spans="2:43">
      <c r="M7" s="185"/>
      <c r="N7" s="186"/>
      <c r="O7" s="187"/>
      <c r="P7" s="187"/>
      <c r="Q7" s="187"/>
      <c r="R7" s="187"/>
      <c r="S7" s="188"/>
      <c r="T7" s="187"/>
      <c r="U7" s="187"/>
      <c r="V7" s="187"/>
      <c r="W7" s="187"/>
      <c r="X7" s="188"/>
      <c r="Y7" s="187"/>
      <c r="Z7" s="187"/>
      <c r="AA7" s="187"/>
      <c r="AB7" s="187"/>
      <c r="AC7" s="188"/>
      <c r="AD7" s="187"/>
      <c r="AE7" s="187"/>
      <c r="AF7" s="187"/>
      <c r="AG7" s="187"/>
      <c r="AH7" s="188"/>
      <c r="AI7" s="187"/>
      <c r="AJ7" s="187"/>
      <c r="AK7" s="187"/>
      <c r="AL7" s="187"/>
      <c r="AM7" s="188"/>
    </row>
    <row r="8" spans="2:43">
      <c r="M8" s="185"/>
      <c r="N8" s="186"/>
      <c r="O8" s="187"/>
      <c r="P8" s="187"/>
      <c r="Q8" s="187"/>
      <c r="R8" s="187"/>
      <c r="S8" s="188"/>
      <c r="T8" s="187"/>
      <c r="U8" s="187"/>
      <c r="V8" s="187"/>
      <c r="W8" s="187"/>
      <c r="X8" s="188"/>
      <c r="Y8" s="187"/>
      <c r="Z8" s="187"/>
      <c r="AA8" s="187"/>
      <c r="AB8" s="187"/>
      <c r="AC8" s="188"/>
      <c r="AD8" s="187"/>
      <c r="AE8" s="187"/>
      <c r="AF8" s="187"/>
      <c r="AG8" s="187"/>
      <c r="AH8" s="188"/>
      <c r="AI8" s="187"/>
      <c r="AJ8" s="187"/>
      <c r="AK8" s="187"/>
      <c r="AL8" s="187"/>
      <c r="AM8" s="18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5">
    <pageSetUpPr autoPageBreaks="0"/>
  </sheetPr>
  <dimension ref="B2:AP6"/>
  <sheetViews>
    <sheetView workbookViewId="0"/>
  </sheetViews>
  <sheetFormatPr defaultRowHeight="12"/>
  <cols>
    <col min="1" max="1" width="2.85546875" style="70" customWidth="1"/>
    <col min="2" max="13" width="9.140625" style="70"/>
    <col min="14" max="14" width="27.42578125" style="70" customWidth="1"/>
    <col min="15" max="15" width="11" style="70" bestFit="1" customWidth="1"/>
    <col min="16" max="16384" width="9.140625" style="70"/>
  </cols>
  <sheetData>
    <row r="2" spans="2:42" ht="12.75">
      <c r="B2" s="132" t="s">
        <v>319</v>
      </c>
      <c r="N2" s="60" t="s">
        <v>97</v>
      </c>
      <c r="O2" s="65"/>
      <c r="P2" s="65"/>
      <c r="Q2" s="65"/>
      <c r="R2" s="65"/>
      <c r="S2" s="65"/>
      <c r="T2" s="65"/>
      <c r="U2" s="65"/>
      <c r="V2" s="65"/>
      <c r="W2" s="65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</row>
    <row r="3" spans="2:42" ht="12.75">
      <c r="N3" s="173"/>
      <c r="O3" s="166" t="s">
        <v>148</v>
      </c>
      <c r="P3" s="167" t="s">
        <v>149</v>
      </c>
      <c r="Q3" s="167" t="s">
        <v>150</v>
      </c>
      <c r="R3" s="167" t="s">
        <v>151</v>
      </c>
      <c r="S3" s="167" t="s">
        <v>152</v>
      </c>
      <c r="T3" s="167" t="s">
        <v>153</v>
      </c>
      <c r="U3" s="167" t="s">
        <v>154</v>
      </c>
      <c r="V3" s="167" t="s">
        <v>155</v>
      </c>
      <c r="W3" s="167" t="s">
        <v>156</v>
      </c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63"/>
      <c r="AN3" s="163"/>
      <c r="AO3" s="163"/>
      <c r="AP3" s="163"/>
    </row>
    <row r="4" spans="2:42">
      <c r="N4" s="173" t="s">
        <v>8</v>
      </c>
      <c r="O4" s="175">
        <v>7.9443861251205866E-2</v>
      </c>
      <c r="P4" s="175">
        <v>5.2849135502067213E-2</v>
      </c>
      <c r="Q4" s="175">
        <v>3.4664758482747589E-2</v>
      </c>
      <c r="R4" s="175">
        <v>2.2406557668804051E-2</v>
      </c>
      <c r="S4" s="175">
        <v>5.7303920223510968E-2</v>
      </c>
      <c r="T4" s="175">
        <v>7.7126282574753874E-2</v>
      </c>
      <c r="U4" s="175">
        <v>6.1788640716657121E-2</v>
      </c>
      <c r="V4" s="175">
        <v>6.9424000023457971E-2</v>
      </c>
      <c r="W4" s="175">
        <v>6.4721676296415176E-2</v>
      </c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63"/>
      <c r="AI4" s="163"/>
      <c r="AJ4" s="163"/>
      <c r="AK4" s="163"/>
      <c r="AL4" s="163"/>
      <c r="AM4" s="163"/>
      <c r="AN4" s="163"/>
      <c r="AO4" s="163"/>
      <c r="AP4" s="163"/>
    </row>
    <row r="5" spans="2:42">
      <c r="N5" s="173" t="s">
        <v>9</v>
      </c>
      <c r="O5" s="175">
        <v>7.708723036142795E-2</v>
      </c>
      <c r="P5" s="175">
        <v>6.0288077551586446E-2</v>
      </c>
      <c r="Q5" s="175">
        <v>3.431935111814944E-2</v>
      </c>
      <c r="R5" s="175">
        <v>1.3895079808861465E-2</v>
      </c>
      <c r="S5" s="175">
        <v>4.717168671800108E-2</v>
      </c>
      <c r="T5" s="175">
        <v>6.423891525098202E-2</v>
      </c>
      <c r="U5" s="175">
        <v>6.6024785217613902E-2</v>
      </c>
      <c r="V5" s="175">
        <v>6.8311507249786102E-2</v>
      </c>
      <c r="W5" s="175">
        <v>4.1309854904809658E-2</v>
      </c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63"/>
      <c r="AI5" s="163"/>
      <c r="AJ5" s="163"/>
      <c r="AK5" s="163"/>
      <c r="AL5" s="163"/>
      <c r="AM5" s="163"/>
      <c r="AN5" s="163"/>
      <c r="AO5" s="163"/>
      <c r="AP5" s="163"/>
    </row>
    <row r="6" spans="2:42"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6">
    <pageSetUpPr autoPageBreaks="0"/>
  </sheetPr>
  <dimension ref="B2:AL23"/>
  <sheetViews>
    <sheetView workbookViewId="0">
      <selection activeCell="N28" sqref="N28"/>
    </sheetView>
  </sheetViews>
  <sheetFormatPr defaultRowHeight="12"/>
  <cols>
    <col min="1" max="1" width="3.140625" style="70" customWidth="1"/>
    <col min="2" max="13" width="9.140625" style="70"/>
    <col min="14" max="14" width="27.42578125" style="70" customWidth="1"/>
    <col min="15" max="15" width="11" style="70" bestFit="1" customWidth="1"/>
    <col min="16" max="16384" width="9.140625" style="70"/>
  </cols>
  <sheetData>
    <row r="2" spans="2:38" ht="12.75">
      <c r="B2" s="132" t="s">
        <v>320</v>
      </c>
      <c r="N2" s="60" t="s">
        <v>98</v>
      </c>
      <c r="O2" s="65"/>
      <c r="P2" s="65"/>
      <c r="Q2" s="65"/>
      <c r="R2" s="65"/>
      <c r="S2" s="65"/>
      <c r="T2" s="65"/>
      <c r="U2" s="65"/>
      <c r="V2" s="65"/>
      <c r="W2" s="65"/>
    </row>
    <row r="3" spans="2:38" ht="12.75">
      <c r="N3" s="178"/>
      <c r="O3" s="166" t="s">
        <v>148</v>
      </c>
      <c r="P3" s="167" t="s">
        <v>149</v>
      </c>
      <c r="Q3" s="167" t="s">
        <v>150</v>
      </c>
      <c r="R3" s="167" t="s">
        <v>151</v>
      </c>
      <c r="S3" s="167" t="s">
        <v>152</v>
      </c>
      <c r="T3" s="167" t="s">
        <v>153</v>
      </c>
      <c r="U3" s="167" t="s">
        <v>154</v>
      </c>
      <c r="V3" s="167" t="s">
        <v>155</v>
      </c>
      <c r="W3" s="167" t="s">
        <v>156</v>
      </c>
    </row>
    <row r="4" spans="2:38">
      <c r="N4" s="173" t="s">
        <v>8</v>
      </c>
      <c r="O4" s="175">
        <v>9.8533702717576305E-2</v>
      </c>
      <c r="P4" s="175">
        <v>7.471433019838275E-2</v>
      </c>
      <c r="Q4" s="175">
        <v>5.8039962670440953E-2</v>
      </c>
      <c r="R4" s="175">
        <v>4.7482219548087574E-2</v>
      </c>
      <c r="S4" s="175">
        <v>8.3218313621079745E-2</v>
      </c>
      <c r="T4" s="175">
        <v>0.10640174015853274</v>
      </c>
      <c r="U4" s="175">
        <v>9.2893649736460762E-2</v>
      </c>
      <c r="V4" s="175">
        <v>0.10138700119627035</v>
      </c>
      <c r="W4" s="175">
        <v>9.6131511195348879E-2</v>
      </c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</row>
    <row r="5" spans="2:38">
      <c r="N5" s="173" t="s">
        <v>9</v>
      </c>
      <c r="O5" s="175">
        <v>9.6135395079525024E-2</v>
      </c>
      <c r="P5" s="175">
        <v>8.1789268237506527E-2</v>
      </c>
      <c r="Q5" s="175">
        <v>5.7795896878391539E-2</v>
      </c>
      <c r="R5" s="175">
        <v>3.8879352977917864E-2</v>
      </c>
      <c r="S5" s="175">
        <v>7.1557458530237567E-2</v>
      </c>
      <c r="T5" s="175">
        <v>8.7067801453069985E-2</v>
      </c>
      <c r="U5" s="175">
        <v>8.6650739787427197E-2</v>
      </c>
      <c r="V5" s="175">
        <v>8.8851586854546319E-2</v>
      </c>
      <c r="W5" s="175">
        <v>6.1136975993224249E-2</v>
      </c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</row>
    <row r="6" spans="2:38">
      <c r="N6" s="180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</row>
    <row r="7" spans="2:38">
      <c r="N7" s="180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</row>
    <row r="8" spans="2:38">
      <c r="N8" s="180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</row>
    <row r="9" spans="2:38">
      <c r="N9" s="180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</row>
    <row r="10" spans="2:38">
      <c r="N10" s="180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</row>
    <row r="11" spans="2:38">
      <c r="N11" s="180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</row>
    <row r="12" spans="2:38">
      <c r="N12" s="180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</row>
    <row r="13" spans="2:38">
      <c r="N13" s="180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</row>
    <row r="14" spans="2:38">
      <c r="N14" s="180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</row>
    <row r="15" spans="2:38">
      <c r="N15" s="180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</row>
    <row r="16" spans="2:38">
      <c r="N16" s="180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</row>
    <row r="17" spans="14:38">
      <c r="N17" s="180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</row>
    <row r="18" spans="14:38">
      <c r="N18" s="180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</row>
    <row r="19" spans="14:38">
      <c r="N19" s="180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</row>
    <row r="20" spans="14:38">
      <c r="N20" s="180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</row>
    <row r="21" spans="14:38">
      <c r="N21" s="180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</row>
    <row r="22" spans="14:38">
      <c r="N22" s="180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</row>
    <row r="23" spans="14:38">
      <c r="N23" s="180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B2:AV22"/>
  <sheetViews>
    <sheetView zoomScale="85" zoomScaleNormal="85" workbookViewId="0">
      <selection activeCell="U19" sqref="U19"/>
    </sheetView>
  </sheetViews>
  <sheetFormatPr defaultRowHeight="12.75"/>
  <cols>
    <col min="1" max="1" width="4.140625" style="190" customWidth="1"/>
    <col min="2" max="20" width="9.140625" style="190"/>
    <col min="21" max="21" width="48" style="190" customWidth="1"/>
    <col min="22" max="22" width="18" style="190" bestFit="1" customWidth="1"/>
    <col min="23" max="23" width="27.42578125" style="190" customWidth="1"/>
    <col min="24" max="25" width="10.28515625" style="190" customWidth="1"/>
    <col min="26" max="48" width="10.28515625" style="190" bestFit="1" customWidth="1"/>
    <col min="49" max="16384" width="9.140625" style="190"/>
  </cols>
  <sheetData>
    <row r="2" spans="2:48">
      <c r="B2" s="132" t="s">
        <v>332</v>
      </c>
      <c r="U2" s="108" t="s">
        <v>321</v>
      </c>
      <c r="V2" s="108" t="s">
        <v>322</v>
      </c>
      <c r="W2" s="108" t="s">
        <v>323</v>
      </c>
      <c r="X2" s="189" t="s">
        <v>147</v>
      </c>
      <c r="Y2" s="166" t="s">
        <v>148</v>
      </c>
      <c r="Z2" s="167" t="s">
        <v>149</v>
      </c>
      <c r="AA2" s="167" t="s">
        <v>150</v>
      </c>
      <c r="AB2" s="167" t="s">
        <v>151</v>
      </c>
      <c r="AC2" s="167" t="s">
        <v>152</v>
      </c>
      <c r="AD2" s="167" t="s">
        <v>153</v>
      </c>
      <c r="AE2" s="167" t="s">
        <v>154</v>
      </c>
      <c r="AF2" s="167" t="s">
        <v>155</v>
      </c>
      <c r="AG2" s="167" t="s">
        <v>156</v>
      </c>
      <c r="AH2" s="167" t="s">
        <v>157</v>
      </c>
      <c r="AI2" s="167" t="s">
        <v>158</v>
      </c>
      <c r="AJ2" s="167" t="s">
        <v>159</v>
      </c>
      <c r="AK2" s="167" t="s">
        <v>160</v>
      </c>
      <c r="AL2" s="167" t="s">
        <v>161</v>
      </c>
      <c r="AM2" s="167" t="s">
        <v>162</v>
      </c>
      <c r="AN2" s="167" t="s">
        <v>163</v>
      </c>
      <c r="AO2" s="167" t="s">
        <v>164</v>
      </c>
      <c r="AP2" s="167" t="s">
        <v>165</v>
      </c>
      <c r="AQ2" s="167" t="s">
        <v>166</v>
      </c>
      <c r="AR2" s="167" t="s">
        <v>167</v>
      </c>
      <c r="AS2" s="167" t="s">
        <v>168</v>
      </c>
      <c r="AT2" s="167" t="s">
        <v>169</v>
      </c>
      <c r="AU2" s="167" t="s">
        <v>170</v>
      </c>
      <c r="AV2" s="167" t="s">
        <v>171</v>
      </c>
    </row>
    <row r="3" spans="2:48">
      <c r="U3" s="108" t="s">
        <v>9</v>
      </c>
      <c r="V3" s="108" t="s">
        <v>324</v>
      </c>
      <c r="W3" s="108" t="s">
        <v>92</v>
      </c>
      <c r="X3" s="191">
        <v>17.513335874720003</v>
      </c>
      <c r="Y3" s="191">
        <v>22.788520715476722</v>
      </c>
      <c r="Z3" s="191">
        <v>25.985462395223308</v>
      </c>
      <c r="AA3" s="191">
        <v>29.246796769928899</v>
      </c>
      <c r="AB3" s="191">
        <v>31.988495322588012</v>
      </c>
      <c r="AC3" s="191">
        <v>33.493812915666751</v>
      </c>
      <c r="AD3" s="191">
        <v>35.69320840443973</v>
      </c>
      <c r="AE3" s="191">
        <v>37.798353656373784</v>
      </c>
      <c r="AF3" s="191">
        <v>42.431129965471023</v>
      </c>
      <c r="AG3" s="191">
        <v>46.004056030997759</v>
      </c>
      <c r="AH3" s="191">
        <v>49.978249251389343</v>
      </c>
      <c r="AI3" s="191">
        <v>55.337991971985403</v>
      </c>
      <c r="AJ3" s="191">
        <v>62.74550539648591</v>
      </c>
      <c r="AK3" s="191">
        <v>68.230283686809102</v>
      </c>
      <c r="AL3" s="191">
        <v>76.099796780268449</v>
      </c>
      <c r="AM3" s="191">
        <v>80.936279707995823</v>
      </c>
      <c r="AN3" s="191">
        <v>86.155496240879316</v>
      </c>
      <c r="AO3" s="191">
        <v>89.583064006841596</v>
      </c>
      <c r="AP3" s="191">
        <v>91.385216052389481</v>
      </c>
      <c r="AQ3" s="191">
        <v>93.303330295343514</v>
      </c>
      <c r="AR3" s="191">
        <v>95.223723997732975</v>
      </c>
      <c r="AS3" s="191">
        <v>95.36881214799935</v>
      </c>
      <c r="AT3" s="191">
        <v>95.421587332578127</v>
      </c>
      <c r="AU3" s="191">
        <v>95.571827346100989</v>
      </c>
      <c r="AV3" s="191">
        <v>95.630011987099081</v>
      </c>
    </row>
    <row r="4" spans="2:48">
      <c r="U4" s="108" t="s">
        <v>9</v>
      </c>
      <c r="V4" s="108" t="s">
        <v>324</v>
      </c>
      <c r="W4" s="108" t="s">
        <v>224</v>
      </c>
      <c r="X4" s="191">
        <v>9.9872840000000007</v>
      </c>
      <c r="Y4" s="191">
        <v>14.500417405835684</v>
      </c>
      <c r="Z4" s="191">
        <v>17.787622426677405</v>
      </c>
      <c r="AA4" s="191">
        <v>21.102718884059598</v>
      </c>
      <c r="AB4" s="191">
        <v>23.703198233123643</v>
      </c>
      <c r="AC4" s="191">
        <v>23.985607041196523</v>
      </c>
      <c r="AD4" s="191">
        <v>24.332778685971917</v>
      </c>
      <c r="AE4" s="191">
        <v>24.679950330747314</v>
      </c>
      <c r="AF4" s="191">
        <v>25.095689432989904</v>
      </c>
      <c r="AG4" s="191">
        <v>24.770979917639433</v>
      </c>
      <c r="AH4" s="191">
        <v>22.96345976720524</v>
      </c>
      <c r="AI4" s="191">
        <v>21.15593961677105</v>
      </c>
      <c r="AJ4" s="191">
        <v>19.401428834737782</v>
      </c>
      <c r="AK4" s="191">
        <v>17.540899315902667</v>
      </c>
      <c r="AL4" s="191">
        <v>16.786764581836543</v>
      </c>
      <c r="AM4" s="191">
        <v>18.741335204145471</v>
      </c>
      <c r="AN4" s="191">
        <v>20.769236610152795</v>
      </c>
      <c r="AO4" s="191">
        <v>23.170057432116948</v>
      </c>
      <c r="AP4" s="191">
        <v>25.711250180731085</v>
      </c>
      <c r="AQ4" s="191">
        <v>25.583040601327966</v>
      </c>
      <c r="AR4" s="191">
        <v>25.583040601327966</v>
      </c>
      <c r="AS4" s="191">
        <v>25.583040601327966</v>
      </c>
      <c r="AT4" s="191">
        <v>25.583040601327966</v>
      </c>
      <c r="AU4" s="191">
        <v>25.583040601327966</v>
      </c>
      <c r="AV4" s="191">
        <v>25.583040601327966</v>
      </c>
    </row>
    <row r="5" spans="2:48">
      <c r="U5" s="108" t="s">
        <v>9</v>
      </c>
      <c r="V5" s="108" t="s">
        <v>324</v>
      </c>
      <c r="W5" s="108" t="s">
        <v>325</v>
      </c>
      <c r="X5" s="191">
        <v>12.740142802700023</v>
      </c>
      <c r="Y5" s="191">
        <v>15.589713461778615</v>
      </c>
      <c r="Z5" s="191">
        <v>17.897632071990081</v>
      </c>
      <c r="AA5" s="191">
        <v>19.939334282201543</v>
      </c>
      <c r="AB5" s="191">
        <v>18.630306612413008</v>
      </c>
      <c r="AC5" s="191">
        <v>29.176049602624467</v>
      </c>
      <c r="AD5" s="191">
        <v>29.17776681283593</v>
      </c>
      <c r="AE5" s="191">
        <v>29.705084023047398</v>
      </c>
      <c r="AF5" s="191">
        <v>29.753305493258857</v>
      </c>
      <c r="AG5" s="191">
        <v>29.708518443470325</v>
      </c>
      <c r="AH5" s="191">
        <v>28.938995653681786</v>
      </c>
      <c r="AI5" s="191">
        <v>28.169472863893251</v>
      </c>
      <c r="AJ5" s="191">
        <v>28.517954334104715</v>
      </c>
      <c r="AK5" s="191">
        <v>28.773427284316178</v>
      </c>
      <c r="AL5" s="191">
        <v>29.07309589990021</v>
      </c>
      <c r="AM5" s="191">
        <v>29.387589540603649</v>
      </c>
      <c r="AN5" s="191">
        <v>29.792722523510065</v>
      </c>
      <c r="AO5" s="191">
        <v>25.411984798032002</v>
      </c>
      <c r="AP5" s="191">
        <v>25.709020385477956</v>
      </c>
      <c r="AQ5" s="191">
        <v>26.034774215269561</v>
      </c>
      <c r="AR5" s="191">
        <v>26.025916514003725</v>
      </c>
      <c r="AS5" s="191">
        <v>26.311177171493309</v>
      </c>
      <c r="AT5" s="191">
        <v>26.05347900875654</v>
      </c>
      <c r="AU5" s="191">
        <v>26.185530475263363</v>
      </c>
      <c r="AV5" s="191">
        <v>26.324347764449314</v>
      </c>
    </row>
    <row r="6" spans="2:48">
      <c r="U6" s="108" t="s">
        <v>9</v>
      </c>
      <c r="V6" s="108" t="s">
        <v>324</v>
      </c>
      <c r="W6" s="108" t="s">
        <v>326</v>
      </c>
      <c r="X6" s="191">
        <v>9.0150235908914063</v>
      </c>
      <c r="Y6" s="191">
        <v>8.5473874343277476</v>
      </c>
      <c r="Z6" s="191">
        <v>8.5853934259629483</v>
      </c>
      <c r="AA6" s="191">
        <v>8.6213162722342354</v>
      </c>
      <c r="AB6" s="191">
        <v>8.7010411407120749</v>
      </c>
      <c r="AC6" s="191">
        <v>8.7264449919860496</v>
      </c>
      <c r="AD6" s="191">
        <v>8.7907816859654524</v>
      </c>
      <c r="AE6" s="191">
        <v>8.8586328669427985</v>
      </c>
      <c r="AF6" s="191">
        <v>8.927751966143358</v>
      </c>
      <c r="AG6" s="191">
        <v>8.9818754375604613</v>
      </c>
      <c r="AH6" s="191">
        <v>9.0360186559419002</v>
      </c>
      <c r="AI6" s="191">
        <v>9.0911161418909643</v>
      </c>
      <c r="AJ6" s="191">
        <v>9.1655584352844954</v>
      </c>
      <c r="AK6" s="191">
        <v>9.204250639604421</v>
      </c>
      <c r="AL6" s="191">
        <v>9.2623269748267383</v>
      </c>
      <c r="AM6" s="191">
        <v>9.3214362399535027</v>
      </c>
      <c r="AN6" s="191">
        <v>9.3999705481082838</v>
      </c>
      <c r="AO6" s="191">
        <v>9.4428366074846863</v>
      </c>
      <c r="AP6" s="191">
        <v>9.5051702748646072</v>
      </c>
      <c r="AQ6" s="191">
        <v>9.5686220187921283</v>
      </c>
      <c r="AR6" s="191">
        <v>9.6618243607981977</v>
      </c>
      <c r="AS6" s="191">
        <v>9.7211499496443903</v>
      </c>
      <c r="AT6" s="191">
        <v>9.8342220502675062</v>
      </c>
      <c r="AU6" s="191">
        <v>9.9485043929030859</v>
      </c>
      <c r="AV6" s="191">
        <v>10.064021182391377</v>
      </c>
    </row>
    <row r="7" spans="2:48">
      <c r="U7" s="108" t="s">
        <v>9</v>
      </c>
      <c r="V7" s="108" t="s">
        <v>324</v>
      </c>
      <c r="W7" s="108" t="s">
        <v>99</v>
      </c>
      <c r="X7" s="191">
        <v>0.15846401999999998</v>
      </c>
      <c r="Y7" s="191">
        <v>1.0815159912960002</v>
      </c>
      <c r="Z7" s="191">
        <v>1.2567492459752359</v>
      </c>
      <c r="AA7" s="191">
        <v>1.4098507704505481</v>
      </c>
      <c r="AB7" s="191">
        <v>1.5912018232458598</v>
      </c>
      <c r="AC7" s="191">
        <v>1.7537798286426782</v>
      </c>
      <c r="AD7" s="191">
        <v>1.9541736686818327</v>
      </c>
      <c r="AE7" s="191">
        <v>2.1323966146801707</v>
      </c>
      <c r="AF7" s="191">
        <v>2.3138092541840747</v>
      </c>
      <c r="AG7" s="191">
        <v>2.4984901034700573</v>
      </c>
      <c r="AH7" s="191">
        <v>2.6850088694985002</v>
      </c>
      <c r="AI7" s="191">
        <v>2.8733948639168267</v>
      </c>
      <c r="AJ7" s="191">
        <v>3.0636702574025367</v>
      </c>
      <c r="AK7" s="191">
        <v>3.2558427928167046</v>
      </c>
      <c r="AL7" s="191">
        <v>3.4499422282922136</v>
      </c>
      <c r="AM7" s="191">
        <v>3.645976608816877</v>
      </c>
      <c r="AN7" s="191">
        <v>3.8439759976715879</v>
      </c>
      <c r="AO7" s="191">
        <v>4.043956036363646</v>
      </c>
      <c r="AP7" s="191">
        <v>4.2459325228154245</v>
      </c>
      <c r="AQ7" s="191">
        <v>4.4499287012485205</v>
      </c>
      <c r="AR7" s="191">
        <v>4.6559606871235477</v>
      </c>
      <c r="AS7" s="191">
        <v>4.8640593336957245</v>
      </c>
      <c r="AT7" s="191">
        <v>5.0742410803464244</v>
      </c>
      <c r="AU7" s="191">
        <v>5.2865225308508306</v>
      </c>
      <c r="AV7" s="191">
        <v>5.5009204550218813</v>
      </c>
    </row>
    <row r="8" spans="2:48">
      <c r="U8" s="108" t="s">
        <v>9</v>
      </c>
      <c r="V8" s="108" t="s">
        <v>324</v>
      </c>
      <c r="W8" s="108" t="s">
        <v>83</v>
      </c>
      <c r="X8" s="191">
        <v>129.76330396603603</v>
      </c>
      <c r="Y8" s="191">
        <v>93.093614457746554</v>
      </c>
      <c r="Z8" s="191">
        <v>100.0356348720307</v>
      </c>
      <c r="AA8" s="191">
        <v>105.33404569334009</v>
      </c>
      <c r="AB8" s="191">
        <v>99.741778293376925</v>
      </c>
      <c r="AC8" s="191">
        <v>93.013919202648694</v>
      </c>
      <c r="AD8" s="191">
        <v>86.861603752157365</v>
      </c>
      <c r="AE8" s="191">
        <v>83.039084672990882</v>
      </c>
      <c r="AF8" s="191">
        <v>81.550870486567717</v>
      </c>
      <c r="AG8" s="191">
        <v>110.5907457337948</v>
      </c>
      <c r="AH8" s="191">
        <v>114.14888588634882</v>
      </c>
      <c r="AI8" s="191">
        <v>122.26320081829081</v>
      </c>
      <c r="AJ8" s="191">
        <v>123.45271797669406</v>
      </c>
      <c r="AK8" s="191">
        <v>126.00482270411582</v>
      </c>
      <c r="AL8" s="191">
        <v>121.56755020343685</v>
      </c>
      <c r="AM8" s="191">
        <v>116.60381473705935</v>
      </c>
      <c r="AN8" s="191">
        <v>115.11364561805706</v>
      </c>
      <c r="AO8" s="191">
        <v>112.45001067476177</v>
      </c>
      <c r="AP8" s="191">
        <v>104.87052946448055</v>
      </c>
      <c r="AQ8" s="191">
        <v>101.82335080206852</v>
      </c>
      <c r="AR8" s="191">
        <v>93.748635174187172</v>
      </c>
      <c r="AS8" s="191">
        <v>98.020364725535615</v>
      </c>
      <c r="AT8" s="191">
        <v>85.418585143710942</v>
      </c>
      <c r="AU8" s="191">
        <v>84.323135796897304</v>
      </c>
      <c r="AV8" s="191">
        <v>83.52703408337814</v>
      </c>
    </row>
    <row r="9" spans="2:48">
      <c r="U9" s="108" t="s">
        <v>9</v>
      </c>
      <c r="V9" s="108" t="s">
        <v>324</v>
      </c>
      <c r="W9" s="108" t="s">
        <v>327</v>
      </c>
      <c r="X9" s="191">
        <v>4.5866768912183948</v>
      </c>
      <c r="Y9" s="191">
        <v>5.0389173618209915</v>
      </c>
      <c r="Z9" s="191">
        <v>4.9995372597923247</v>
      </c>
      <c r="AA9" s="191">
        <v>5.0197207073654599</v>
      </c>
      <c r="AB9" s="191">
        <v>4.9692092132550814</v>
      </c>
      <c r="AC9" s="191">
        <v>4.9644702362551314</v>
      </c>
      <c r="AD9" s="191">
        <v>4.9594238045001982</v>
      </c>
      <c r="AE9" s="191">
        <v>4.9543773727452667</v>
      </c>
      <c r="AF9" s="191">
        <v>4.9486341411153045</v>
      </c>
      <c r="AG9" s="191">
        <v>4.9427679448015143</v>
      </c>
      <c r="AH9" s="191">
        <v>4.9377215130465828</v>
      </c>
      <c r="AI9" s="191">
        <v>4.9326750812916504</v>
      </c>
      <c r="AJ9" s="191">
        <v>4.9255587440256026</v>
      </c>
      <c r="AK9" s="191">
        <v>4.9198155123956404</v>
      </c>
      <c r="AL9" s="191">
        <v>4.9147690806407081</v>
      </c>
      <c r="AM9" s="191">
        <v>4.9090258490107459</v>
      </c>
      <c r="AN9" s="191">
        <v>4.9039794172558153</v>
      </c>
      <c r="AO9" s="191">
        <v>4.898932985500883</v>
      </c>
      <c r="AP9" s="191">
        <v>4.8938865537459497</v>
      </c>
      <c r="AQ9" s="191">
        <v>4.8883277691417319</v>
      </c>
      <c r="AR9" s="191">
        <v>4.8832813373867987</v>
      </c>
      <c r="AS9" s="191">
        <v>4.8782349056318672</v>
      </c>
      <c r="AT9" s="191">
        <v>4.8731884738769358</v>
      </c>
      <c r="AU9" s="191">
        <v>4.8681420421220025</v>
      </c>
      <c r="AV9" s="191">
        <v>4.8630956103670711</v>
      </c>
    </row>
    <row r="10" spans="2:48">
      <c r="U10" s="108" t="s">
        <v>9</v>
      </c>
      <c r="V10" s="108" t="s">
        <v>324</v>
      </c>
      <c r="W10" s="108" t="s">
        <v>214</v>
      </c>
      <c r="X10" s="191">
        <v>62.706660999999997</v>
      </c>
      <c r="Y10" s="191">
        <v>62.960423999999996</v>
      </c>
      <c r="Z10" s="191">
        <v>62.620185599999992</v>
      </c>
      <c r="AA10" s="191">
        <v>59.039832000000004</v>
      </c>
      <c r="AB10" s="191">
        <v>58.872300479999993</v>
      </c>
      <c r="AC10" s="191">
        <v>58.359355199999996</v>
      </c>
      <c r="AD10" s="191">
        <v>58.019116799999992</v>
      </c>
      <c r="AE10" s="191">
        <v>57.678878400000002</v>
      </c>
      <c r="AF10" s="191">
        <v>57.507618239999999</v>
      </c>
      <c r="AG10" s="191">
        <v>56.998401599999994</v>
      </c>
      <c r="AH10" s="191">
        <v>56.658163199999997</v>
      </c>
      <c r="AI10" s="191">
        <v>56.317924800000007</v>
      </c>
      <c r="AJ10" s="191">
        <v>56.142935999999999</v>
      </c>
      <c r="AK10" s="191">
        <v>56.109786644894797</v>
      </c>
      <c r="AL10" s="191">
        <v>64.379791198112628</v>
      </c>
      <c r="AM10" s="191">
        <v>68.696252203007418</v>
      </c>
      <c r="AN10" s="191">
        <v>61.456938283007418</v>
      </c>
      <c r="AO10" s="191">
        <v>61.110880328939857</v>
      </c>
      <c r="AP10" s="191">
        <v>60.920189127210101</v>
      </c>
      <c r="AQ10" s="191">
        <v>60.745236641492284</v>
      </c>
      <c r="AR10" s="191">
        <v>66.062885498015135</v>
      </c>
      <c r="AS10" s="191">
        <v>60.572263196528631</v>
      </c>
      <c r="AT10" s="191">
        <v>72.074347751157205</v>
      </c>
      <c r="AU10" s="191">
        <v>72.040410170639007</v>
      </c>
      <c r="AV10" s="191">
        <v>72.023813675764728</v>
      </c>
    </row>
    <row r="11" spans="2:48">
      <c r="U11" s="108" t="s">
        <v>9</v>
      </c>
      <c r="V11" s="108" t="s">
        <v>324</v>
      </c>
      <c r="W11" s="108" t="s">
        <v>82</v>
      </c>
      <c r="X11" s="191">
        <v>111.15779644240094</v>
      </c>
      <c r="Y11" s="191">
        <v>129.03309929940571</v>
      </c>
      <c r="Z11" s="191">
        <v>110.96887057951214</v>
      </c>
      <c r="AA11" s="191">
        <v>98.829854304918612</v>
      </c>
      <c r="AB11" s="191">
        <v>97.151885432476718</v>
      </c>
      <c r="AC11" s="191">
        <v>88.859727392833292</v>
      </c>
      <c r="AD11" s="191">
        <v>87.983494638209095</v>
      </c>
      <c r="AE11" s="191">
        <v>85.043197201130909</v>
      </c>
      <c r="AF11" s="191">
        <v>78.511467881439629</v>
      </c>
      <c r="AG11" s="191">
        <v>45.828339423921378</v>
      </c>
      <c r="AH11" s="191">
        <v>40.831316893096073</v>
      </c>
      <c r="AI11" s="191">
        <v>30.653304765030892</v>
      </c>
      <c r="AJ11" s="191">
        <v>24.597858703542602</v>
      </c>
      <c r="AK11" s="191">
        <v>19.353693285755043</v>
      </c>
      <c r="AL11" s="191">
        <v>8.1112096072495525</v>
      </c>
      <c r="AM11" s="191">
        <v>0.62050013635251899</v>
      </c>
      <c r="AN11" s="191">
        <v>0.62050013635251899</v>
      </c>
      <c r="AO11" s="191">
        <v>0.62050013635251899</v>
      </c>
      <c r="AP11" s="191">
        <v>0.62050013635251899</v>
      </c>
      <c r="AQ11" s="191">
        <v>0.62050013635251899</v>
      </c>
      <c r="AR11" s="191">
        <v>0.62050013635251899</v>
      </c>
      <c r="AS11" s="191">
        <v>0.62050013635251899</v>
      </c>
      <c r="AT11" s="191">
        <v>0.62050013635251899</v>
      </c>
      <c r="AU11" s="191">
        <v>0.62050013635251899</v>
      </c>
      <c r="AV11" s="191">
        <v>0.62050013635251899</v>
      </c>
    </row>
    <row r="12" spans="2:48">
      <c r="U12" s="108" t="s">
        <v>9</v>
      </c>
      <c r="V12" s="108" t="s">
        <v>324</v>
      </c>
      <c r="W12" s="108" t="s">
        <v>328</v>
      </c>
      <c r="X12" s="191">
        <v>0</v>
      </c>
      <c r="Y12" s="191">
        <v>0</v>
      </c>
      <c r="Z12" s="191">
        <v>0</v>
      </c>
      <c r="AA12" s="191">
        <v>0</v>
      </c>
      <c r="AB12" s="191">
        <v>0</v>
      </c>
      <c r="AC12" s="191">
        <v>0</v>
      </c>
      <c r="AD12" s="191">
        <v>0</v>
      </c>
      <c r="AE12" s="191">
        <v>0</v>
      </c>
      <c r="AF12" s="191">
        <v>0</v>
      </c>
      <c r="AG12" s="191">
        <v>0</v>
      </c>
      <c r="AH12" s="191">
        <v>0</v>
      </c>
      <c r="AI12" s="191">
        <v>0</v>
      </c>
      <c r="AJ12" s="191">
        <v>0</v>
      </c>
      <c r="AK12" s="191">
        <v>0</v>
      </c>
      <c r="AL12" s="191">
        <v>0</v>
      </c>
      <c r="AM12" s="191">
        <v>0</v>
      </c>
      <c r="AN12" s="191">
        <v>0</v>
      </c>
      <c r="AO12" s="191">
        <v>0</v>
      </c>
      <c r="AP12" s="191">
        <v>0</v>
      </c>
      <c r="AQ12" s="191">
        <v>0</v>
      </c>
      <c r="AR12" s="191">
        <v>0</v>
      </c>
      <c r="AS12" s="191">
        <v>0</v>
      </c>
      <c r="AT12" s="191">
        <v>0</v>
      </c>
      <c r="AU12" s="191">
        <v>0</v>
      </c>
      <c r="AV12" s="191">
        <v>0</v>
      </c>
    </row>
    <row r="13" spans="2:48">
      <c r="U13" s="108" t="s">
        <v>9</v>
      </c>
      <c r="V13" s="108" t="s">
        <v>324</v>
      </c>
      <c r="W13" s="108" t="s">
        <v>329</v>
      </c>
      <c r="X13" s="191">
        <v>0</v>
      </c>
      <c r="Y13" s="191">
        <v>0</v>
      </c>
      <c r="Z13" s="191">
        <v>0</v>
      </c>
      <c r="AA13" s="191">
        <v>0</v>
      </c>
      <c r="AB13" s="191">
        <v>0</v>
      </c>
      <c r="AC13" s="191">
        <v>0</v>
      </c>
      <c r="AD13" s="191">
        <v>0</v>
      </c>
      <c r="AE13" s="191">
        <v>0</v>
      </c>
      <c r="AF13" s="191">
        <v>0</v>
      </c>
      <c r="AG13" s="191">
        <v>0</v>
      </c>
      <c r="AH13" s="191">
        <v>0</v>
      </c>
      <c r="AI13" s="191">
        <v>0</v>
      </c>
      <c r="AJ13" s="191">
        <v>0</v>
      </c>
      <c r="AK13" s="191">
        <v>0</v>
      </c>
      <c r="AL13" s="191">
        <v>0</v>
      </c>
      <c r="AM13" s="191">
        <v>0</v>
      </c>
      <c r="AN13" s="191">
        <v>0</v>
      </c>
      <c r="AO13" s="191">
        <v>0</v>
      </c>
      <c r="AP13" s="191">
        <v>0</v>
      </c>
      <c r="AQ13" s="191">
        <v>0</v>
      </c>
      <c r="AR13" s="191">
        <v>0</v>
      </c>
      <c r="AS13" s="191">
        <v>0</v>
      </c>
      <c r="AT13" s="191">
        <v>0</v>
      </c>
      <c r="AU13" s="191">
        <v>0</v>
      </c>
      <c r="AV13" s="191">
        <v>0</v>
      </c>
    </row>
    <row r="14" spans="2:48">
      <c r="U14" s="108" t="s">
        <v>9</v>
      </c>
      <c r="V14" s="108" t="s">
        <v>324</v>
      </c>
      <c r="W14" s="108" t="s">
        <v>191</v>
      </c>
      <c r="X14" s="191">
        <v>357.62868858796679</v>
      </c>
      <c r="Y14" s="191">
        <v>352.63361012768803</v>
      </c>
      <c r="Z14" s="191">
        <v>350.13708787716416</v>
      </c>
      <c r="AA14" s="191">
        <v>348.54346968449903</v>
      </c>
      <c r="AB14" s="191">
        <v>345.34941655119133</v>
      </c>
      <c r="AC14" s="191">
        <v>342.33316641185354</v>
      </c>
      <c r="AD14" s="191">
        <v>337.7723482527615</v>
      </c>
      <c r="AE14" s="191">
        <v>333.88995513865854</v>
      </c>
      <c r="AF14" s="191">
        <v>331.04027686116984</v>
      </c>
      <c r="AG14" s="191">
        <v>330.32417463565577</v>
      </c>
      <c r="AH14" s="191">
        <v>330.17781969020825</v>
      </c>
      <c r="AI14" s="191">
        <v>330.79502092307087</v>
      </c>
      <c r="AJ14" s="191">
        <v>332.0131886822777</v>
      </c>
      <c r="AK14" s="191">
        <v>333.39282186661046</v>
      </c>
      <c r="AL14" s="191">
        <v>333.64524655456393</v>
      </c>
      <c r="AM14" s="191">
        <v>332.86221022694536</v>
      </c>
      <c r="AN14" s="191">
        <v>332.05646537499484</v>
      </c>
      <c r="AO14" s="191">
        <v>330.73222300639389</v>
      </c>
      <c r="AP14" s="191">
        <v>327.86169469806771</v>
      </c>
      <c r="AQ14" s="191">
        <v>327.01711118103668</v>
      </c>
      <c r="AR14" s="191">
        <v>326.46576830692806</v>
      </c>
      <c r="AS14" s="191">
        <v>325.93960216820943</v>
      </c>
      <c r="AT14" s="191">
        <v>324.95319157837412</v>
      </c>
      <c r="AU14" s="191">
        <v>324.42761349245706</v>
      </c>
      <c r="AV14" s="191">
        <v>324.13678549615207</v>
      </c>
    </row>
    <row r="15" spans="2:48" ht="15">
      <c r="W15" s="193" t="s">
        <v>330</v>
      </c>
      <c r="X15" s="193">
        <v>450</v>
      </c>
      <c r="Y15" s="193"/>
      <c r="Z15" s="193"/>
      <c r="AA15" s="193"/>
      <c r="AB15" s="193">
        <v>351.93928260000001</v>
      </c>
      <c r="AC15" s="193"/>
      <c r="AD15" s="193"/>
      <c r="AE15" s="193"/>
      <c r="AF15" s="193"/>
      <c r="AG15" s="193">
        <v>250.2931725</v>
      </c>
      <c r="AH15" s="193"/>
      <c r="AI15" s="193"/>
      <c r="AJ15" s="193"/>
      <c r="AK15" s="193"/>
      <c r="AL15" s="193">
        <v>154.71159510000001</v>
      </c>
      <c r="AM15" s="193"/>
      <c r="AN15" s="193"/>
      <c r="AO15" s="193"/>
      <c r="AP15" s="193"/>
      <c r="AQ15" s="193">
        <v>110.23760849999999</v>
      </c>
      <c r="AR15" s="194"/>
      <c r="AS15" s="194"/>
      <c r="AT15" s="194"/>
      <c r="AU15" s="194"/>
      <c r="AV15" s="198">
        <v>105</v>
      </c>
    </row>
    <row r="17" spans="21:48"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</row>
    <row r="18" spans="21:48"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</row>
    <row r="19" spans="21:48"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</row>
    <row r="22" spans="21:48">
      <c r="U22" s="197"/>
    </row>
  </sheetData>
  <phoneticPr fontId="7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B2:AR27"/>
  <sheetViews>
    <sheetView zoomScale="85" zoomScaleNormal="85" workbookViewId="0">
      <selection activeCell="O19" sqref="O19"/>
    </sheetView>
  </sheetViews>
  <sheetFormatPr defaultRowHeight="12.75"/>
  <cols>
    <col min="1" max="1" width="3.42578125" style="190" customWidth="1"/>
    <col min="2" max="2" width="32" style="190" customWidth="1"/>
    <col min="3" max="7" width="13.5703125" style="190" customWidth="1"/>
    <col min="8" max="8" width="16.7109375" style="190" customWidth="1"/>
    <col min="9" max="9" width="15.42578125" style="190" customWidth="1"/>
    <col min="10" max="14" width="9.140625" style="190"/>
    <col min="15" max="15" width="18.28515625" style="190" customWidth="1"/>
    <col min="16" max="16" width="18" style="190" bestFit="1" customWidth="1"/>
    <col min="17" max="17" width="27.42578125" style="190" customWidth="1"/>
    <col min="18" max="42" width="10.28515625" style="190" bestFit="1" customWidth="1"/>
    <col min="43" max="16384" width="9.140625" style="190"/>
  </cols>
  <sheetData>
    <row r="2" spans="2:44">
      <c r="B2" s="132" t="s">
        <v>331</v>
      </c>
      <c r="O2" s="108" t="s">
        <v>321</v>
      </c>
      <c r="P2" s="108" t="s">
        <v>322</v>
      </c>
      <c r="Q2" s="108" t="s">
        <v>323</v>
      </c>
      <c r="R2" s="189" t="s">
        <v>147</v>
      </c>
      <c r="S2" s="166" t="s">
        <v>148</v>
      </c>
      <c r="T2" s="167" t="s">
        <v>149</v>
      </c>
      <c r="U2" s="167" t="s">
        <v>150</v>
      </c>
      <c r="V2" s="167" t="s">
        <v>151</v>
      </c>
      <c r="W2" s="167" t="s">
        <v>152</v>
      </c>
      <c r="X2" s="167" t="s">
        <v>153</v>
      </c>
      <c r="Y2" s="167" t="s">
        <v>154</v>
      </c>
      <c r="Z2" s="167" t="s">
        <v>155</v>
      </c>
      <c r="AA2" s="167" t="s">
        <v>156</v>
      </c>
      <c r="AB2" s="167" t="s">
        <v>157</v>
      </c>
      <c r="AC2" s="167" t="s">
        <v>158</v>
      </c>
      <c r="AD2" s="167" t="s">
        <v>159</v>
      </c>
      <c r="AE2" s="167" t="s">
        <v>160</v>
      </c>
      <c r="AF2" s="167" t="s">
        <v>161</v>
      </c>
      <c r="AG2" s="167" t="s">
        <v>162</v>
      </c>
      <c r="AH2" s="167" t="s">
        <v>163</v>
      </c>
      <c r="AI2" s="167" t="s">
        <v>164</v>
      </c>
      <c r="AJ2" s="167" t="s">
        <v>165</v>
      </c>
      <c r="AK2" s="167" t="s">
        <v>166</v>
      </c>
      <c r="AL2" s="167" t="s">
        <v>167</v>
      </c>
      <c r="AM2" s="167" t="s">
        <v>168</v>
      </c>
      <c r="AN2" s="167" t="s">
        <v>169</v>
      </c>
      <c r="AO2" s="167" t="s">
        <v>170</v>
      </c>
      <c r="AP2" s="167" t="s">
        <v>171</v>
      </c>
    </row>
    <row r="3" spans="2:44">
      <c r="O3" s="108" t="s">
        <v>8</v>
      </c>
      <c r="P3" s="108" t="s">
        <v>324</v>
      </c>
      <c r="Q3" s="108" t="s">
        <v>92</v>
      </c>
      <c r="R3" s="191">
        <v>17.513335874720003</v>
      </c>
      <c r="S3" s="191">
        <v>22.788520715476722</v>
      </c>
      <c r="T3" s="191">
        <v>26.551908768361425</v>
      </c>
      <c r="U3" s="191">
        <v>29.527207271484464</v>
      </c>
      <c r="V3" s="191">
        <v>32.811203909552404</v>
      </c>
      <c r="W3" s="191">
        <v>36.092784866681477</v>
      </c>
      <c r="X3" s="191">
        <v>42.586009760067363</v>
      </c>
      <c r="Y3" s="191">
        <v>51.269452425786575</v>
      </c>
      <c r="Z3" s="191">
        <v>60.744683740115754</v>
      </c>
      <c r="AA3" s="191">
        <v>67.095128058437822</v>
      </c>
      <c r="AB3" s="191">
        <v>77.115694910079313</v>
      </c>
      <c r="AC3" s="191">
        <v>91.763336481259302</v>
      </c>
      <c r="AD3" s="191">
        <v>105.05249488251546</v>
      </c>
      <c r="AE3" s="191">
        <v>117.54206844535943</v>
      </c>
      <c r="AF3" s="191">
        <v>130.00002214961179</v>
      </c>
      <c r="AG3" s="191">
        <v>139.37419241446003</v>
      </c>
      <c r="AH3" s="191">
        <v>147.42140222218725</v>
      </c>
      <c r="AI3" s="191">
        <v>156.13836327470335</v>
      </c>
      <c r="AJ3" s="191">
        <v>158.15059201163677</v>
      </c>
      <c r="AK3" s="191">
        <v>160.18509365110359</v>
      </c>
      <c r="AL3" s="191">
        <v>162.22204530984905</v>
      </c>
      <c r="AM3" s="191">
        <v>164.26147148806595</v>
      </c>
      <c r="AN3" s="191">
        <v>166.30339693094908</v>
      </c>
      <c r="AO3" s="191">
        <v>166.68393893027283</v>
      </c>
      <c r="AP3" s="191">
        <v>167.0670304294826</v>
      </c>
      <c r="AR3" s="192"/>
    </row>
    <row r="4" spans="2:44">
      <c r="O4" s="108" t="s">
        <v>8</v>
      </c>
      <c r="P4" s="108" t="s">
        <v>324</v>
      </c>
      <c r="Q4" s="108" t="s">
        <v>224</v>
      </c>
      <c r="R4" s="191">
        <v>9.9872840000000007</v>
      </c>
      <c r="S4" s="191">
        <v>14.637056000000001</v>
      </c>
      <c r="T4" s="191">
        <v>18.412255999999999</v>
      </c>
      <c r="U4" s="191">
        <v>22.219488000000005</v>
      </c>
      <c r="V4" s="191">
        <v>25.464014711078388</v>
      </c>
      <c r="W4" s="191">
        <v>26.731729830365182</v>
      </c>
      <c r="X4" s="191">
        <v>28.069018760337983</v>
      </c>
      <c r="Y4" s="191">
        <v>29.406307690310776</v>
      </c>
      <c r="Z4" s="191">
        <v>30.827825652119976</v>
      </c>
      <c r="AA4" s="191">
        <v>30.689269064322914</v>
      </c>
      <c r="AB4" s="191">
        <v>27.056499115961913</v>
      </c>
      <c r="AC4" s="191">
        <v>23.423729167600904</v>
      </c>
      <c r="AD4" s="191">
        <v>19.845181025320009</v>
      </c>
      <c r="AE4" s="191">
        <v>16.158189270878893</v>
      </c>
      <c r="AF4" s="191">
        <v>12.858114897368129</v>
      </c>
      <c r="AG4" s="191">
        <v>10.413543430615116</v>
      </c>
      <c r="AH4" s="191">
        <v>7.970006118357297</v>
      </c>
      <c r="AI4" s="191">
        <v>6.0403343778179579</v>
      </c>
      <c r="AJ4" s="191">
        <v>5.8626254133117603</v>
      </c>
      <c r="AK4" s="191">
        <v>6.0303064226639966</v>
      </c>
      <c r="AL4" s="191">
        <v>6.0303064226639966</v>
      </c>
      <c r="AM4" s="191">
        <v>6.0303064226639966</v>
      </c>
      <c r="AN4" s="191">
        <v>6.0303064226639966</v>
      </c>
      <c r="AO4" s="191">
        <v>6.0303064226639966</v>
      </c>
      <c r="AP4" s="191">
        <v>6.0303064226639966</v>
      </c>
      <c r="AR4" s="192"/>
    </row>
    <row r="5" spans="2:44">
      <c r="O5" s="108" t="s">
        <v>8</v>
      </c>
      <c r="P5" s="108" t="s">
        <v>324</v>
      </c>
      <c r="Q5" s="108" t="s">
        <v>325</v>
      </c>
      <c r="R5" s="191">
        <v>12.740142802700023</v>
      </c>
      <c r="S5" s="191">
        <v>15.922898904136236</v>
      </c>
      <c r="T5" s="191">
        <v>21.196460556705325</v>
      </c>
      <c r="U5" s="191">
        <v>21.53136320927441</v>
      </c>
      <c r="V5" s="191">
        <v>20.557134221843491</v>
      </c>
      <c r="W5" s="191">
        <v>34.841013834412578</v>
      </c>
      <c r="X5" s="191">
        <v>35.70151648698166</v>
      </c>
      <c r="Y5" s="191">
        <v>36.036409139550749</v>
      </c>
      <c r="Z5" s="191">
        <v>36.428762400119837</v>
      </c>
      <c r="AA5" s="191">
        <v>37.336924444688918</v>
      </c>
      <c r="AB5" s="191">
        <v>39.0733983433595</v>
      </c>
      <c r="AC5" s="191">
        <v>39.256673070461275</v>
      </c>
      <c r="AD5" s="191">
        <v>38.946531308337704</v>
      </c>
      <c r="AE5" s="191">
        <v>39.216436043313784</v>
      </c>
      <c r="AF5" s="191">
        <v>37.695589417960107</v>
      </c>
      <c r="AG5" s="191">
        <v>37.807425358814172</v>
      </c>
      <c r="AH5" s="191">
        <v>38.120722458544407</v>
      </c>
      <c r="AI5" s="191">
        <v>33.932514067758092</v>
      </c>
      <c r="AJ5" s="191">
        <v>34.492642380440905</v>
      </c>
      <c r="AK5" s="191">
        <v>34.971908907280429</v>
      </c>
      <c r="AL5" s="191">
        <v>36.837426037317456</v>
      </c>
      <c r="AM5" s="191">
        <v>37.215889282293332</v>
      </c>
      <c r="AN5" s="191">
        <v>36.445855587108468</v>
      </c>
      <c r="AO5" s="191">
        <v>37.080663505754345</v>
      </c>
      <c r="AP5" s="191">
        <v>37.76418996744674</v>
      </c>
      <c r="AR5" s="192"/>
    </row>
    <row r="6" spans="2:44">
      <c r="O6" s="108" t="s">
        <v>8</v>
      </c>
      <c r="P6" s="108" t="s">
        <v>324</v>
      </c>
      <c r="Q6" s="108" t="s">
        <v>326</v>
      </c>
      <c r="R6" s="191">
        <v>9.0150235908914063</v>
      </c>
      <c r="S6" s="191">
        <v>7.4372271405126638</v>
      </c>
      <c r="T6" s="191">
        <v>7.4955989249898014</v>
      </c>
      <c r="U6" s="191">
        <v>7.5601354593532522</v>
      </c>
      <c r="V6" s="191">
        <v>7.6675750865782311</v>
      </c>
      <c r="W6" s="191">
        <v>7.7211544721926542</v>
      </c>
      <c r="X6" s="191">
        <v>7.8113896257753579</v>
      </c>
      <c r="Y6" s="191">
        <v>7.903183922109716</v>
      </c>
      <c r="Z6" s="191">
        <v>7.9995146955362433</v>
      </c>
      <c r="AA6" s="191">
        <v>8.0775902826098278</v>
      </c>
      <c r="AB6" s="191">
        <v>8.1932493448168202</v>
      </c>
      <c r="AC6" s="191">
        <v>8.2792942033603705</v>
      </c>
      <c r="AD6" s="191">
        <v>8.390307748632889</v>
      </c>
      <c r="AE6" s="191">
        <v>8.5390943434742024</v>
      </c>
      <c r="AF6" s="191">
        <v>9.3931156117726733</v>
      </c>
      <c r="AG6" s="191">
        <v>9.7815626341157085</v>
      </c>
      <c r="AH6" s="191">
        <v>10.17151353759872</v>
      </c>
      <c r="AI6" s="191">
        <v>10.500002389855897</v>
      </c>
      <c r="AJ6" s="191">
        <v>10.798985100685588</v>
      </c>
      <c r="AK6" s="191">
        <v>11.103633671901653</v>
      </c>
      <c r="AL6" s="191">
        <v>11.372132480175004</v>
      </c>
      <c r="AM6" s="191">
        <v>11.653319236630225</v>
      </c>
      <c r="AN6" s="191">
        <v>12.000127604961861</v>
      </c>
      <c r="AO6" s="191">
        <v>12.431763886280029</v>
      </c>
      <c r="AP6" s="191">
        <v>12.791086541463651</v>
      </c>
      <c r="AR6" s="192"/>
    </row>
    <row r="7" spans="2:44">
      <c r="O7" s="108" t="s">
        <v>8</v>
      </c>
      <c r="P7" s="108" t="s">
        <v>324</v>
      </c>
      <c r="Q7" s="108" t="s">
        <v>99</v>
      </c>
      <c r="R7" s="191">
        <v>0.15846401999999998</v>
      </c>
      <c r="S7" s="191">
        <v>1.0815159912960002</v>
      </c>
      <c r="T7" s="191">
        <v>1.4496717740544005</v>
      </c>
      <c r="U7" s="191">
        <v>1.783135582739845</v>
      </c>
      <c r="V7" s="191">
        <v>2.2474787993658345</v>
      </c>
      <c r="W7" s="191">
        <v>2.6926629153184232</v>
      </c>
      <c r="X7" s="191">
        <v>3.2635128689142694</v>
      </c>
      <c r="Y7" s="191">
        <v>3.8136654091657012</v>
      </c>
      <c r="Z7" s="191">
        <v>4.4106039613302759</v>
      </c>
      <c r="AA7" s="191">
        <v>5.058915293767309</v>
      </c>
      <c r="AB7" s="191">
        <v>5.7068830335299445</v>
      </c>
      <c r="AC7" s="191">
        <v>6.354524693202741</v>
      </c>
      <c r="AD7" s="191">
        <v>7.0018432019775885</v>
      </c>
      <c r="AE7" s="191">
        <v>7.6488560589492272</v>
      </c>
      <c r="AF7" s="191">
        <v>8.29557346817076</v>
      </c>
      <c r="AG7" s="191">
        <v>8.9420129153090979</v>
      </c>
      <c r="AH7" s="191">
        <v>9.5881845910203953</v>
      </c>
      <c r="AI7" s="191">
        <v>10.234098679285429</v>
      </c>
      <c r="AJ7" s="191">
        <v>10.879772645744954</v>
      </c>
      <c r="AK7" s="191">
        <v>11.525216661075035</v>
      </c>
      <c r="AL7" s="191">
        <v>12.170440889322306</v>
      </c>
      <c r="AM7" s="191">
        <v>12.815462776239229</v>
      </c>
      <c r="AN7" s="191">
        <v>13.460292472659313</v>
      </c>
      <c r="AO7" s="191">
        <v>14.10494741115229</v>
      </c>
      <c r="AP7" s="191">
        <v>14.749445017719248</v>
      </c>
      <c r="AR7" s="192"/>
    </row>
    <row r="8" spans="2:44">
      <c r="O8" s="108" t="s">
        <v>8</v>
      </c>
      <c r="P8" s="108" t="s">
        <v>324</v>
      </c>
      <c r="Q8" s="108" t="s">
        <v>83</v>
      </c>
      <c r="R8" s="191">
        <v>129.76330396603603</v>
      </c>
      <c r="S8" s="191">
        <v>92.628782343720331</v>
      </c>
      <c r="T8" s="191">
        <v>98.644875251141059</v>
      </c>
      <c r="U8" s="191">
        <v>108.14218190662584</v>
      </c>
      <c r="V8" s="191">
        <v>103.57927717453458</v>
      </c>
      <c r="W8" s="191">
        <v>91.624716438916295</v>
      </c>
      <c r="X8" s="191">
        <v>91.884930290525318</v>
      </c>
      <c r="Y8" s="191">
        <v>98.084061897113145</v>
      </c>
      <c r="Z8" s="191">
        <v>94.263186221432264</v>
      </c>
      <c r="AA8" s="191">
        <v>100.9496726607947</v>
      </c>
      <c r="AB8" s="191">
        <v>87.298937836806942</v>
      </c>
      <c r="AC8" s="191">
        <v>86.424054844254655</v>
      </c>
      <c r="AD8" s="191">
        <v>83.180677061235158</v>
      </c>
      <c r="AE8" s="191">
        <v>89.830072545221867</v>
      </c>
      <c r="AF8" s="191">
        <v>73.691745115262236</v>
      </c>
      <c r="AG8" s="191">
        <v>72.720897788617094</v>
      </c>
      <c r="AH8" s="191">
        <v>72.56336666805214</v>
      </c>
      <c r="AI8" s="191">
        <v>71.294419826489786</v>
      </c>
      <c r="AJ8" s="191">
        <v>65.394376215663641</v>
      </c>
      <c r="AK8" s="191">
        <v>49.235289700130942</v>
      </c>
      <c r="AL8" s="191">
        <v>43.279623496565193</v>
      </c>
      <c r="AM8" s="191">
        <v>36.75288528424732</v>
      </c>
      <c r="AN8" s="191">
        <v>29.656748858668792</v>
      </c>
      <c r="AO8" s="191">
        <v>30.85966092559066</v>
      </c>
      <c r="AP8" s="191">
        <v>29.808809516995805</v>
      </c>
      <c r="AR8" s="192"/>
    </row>
    <row r="9" spans="2:44">
      <c r="O9" s="108" t="s">
        <v>8</v>
      </c>
      <c r="P9" s="108" t="s">
        <v>324</v>
      </c>
      <c r="Q9" s="108" t="s">
        <v>327</v>
      </c>
      <c r="R9" s="191">
        <v>4.5866768912183948</v>
      </c>
      <c r="S9" s="191">
        <v>5.0477003022495825</v>
      </c>
      <c r="T9" s="191">
        <v>5.0250040892652734</v>
      </c>
      <c r="U9" s="191">
        <v>5.0957201163146362</v>
      </c>
      <c r="V9" s="191">
        <v>5.0242216048614692</v>
      </c>
      <c r="W9" s="191">
        <v>5.0157953065912526</v>
      </c>
      <c r="X9" s="191">
        <v>5.020841738346185</v>
      </c>
      <c r="Y9" s="191">
        <v>5.0258881701011173</v>
      </c>
      <c r="Z9" s="191">
        <v>5.0309346018560479</v>
      </c>
      <c r="AA9" s="191">
        <v>5.035981033610982</v>
      </c>
      <c r="AB9" s="191">
        <v>5.0402077008070556</v>
      </c>
      <c r="AC9" s="191">
        <v>5.0528087201753449</v>
      </c>
      <c r="AD9" s="191">
        <v>5.0571583520552501</v>
      </c>
      <c r="AE9" s="191">
        <v>5.0604832782365792</v>
      </c>
      <c r="AF9" s="191">
        <v>5.0655297099915124</v>
      </c>
      <c r="AG9" s="191">
        <v>5.0705761417464439</v>
      </c>
      <c r="AH9" s="191">
        <v>5.0756225735013762</v>
      </c>
      <c r="AI9" s="191">
        <v>5.0801566524070232</v>
      </c>
      <c r="AJ9" s="191">
        <v>5.0852030841619547</v>
      </c>
      <c r="AK9" s="191">
        <v>5.0902495159168861</v>
      </c>
      <c r="AL9" s="191">
        <v>5.0952959476718185</v>
      </c>
      <c r="AM9" s="191">
        <v>5.1003423794267508</v>
      </c>
      <c r="AN9" s="191">
        <v>5.1053888111816823</v>
      </c>
      <c r="AO9" s="191">
        <v>5.1104352429366156</v>
      </c>
      <c r="AP9" s="191">
        <v>5.1154816746915479</v>
      </c>
      <c r="AR9" s="192"/>
    </row>
    <row r="10" spans="2:44">
      <c r="O10" s="108" t="s">
        <v>8</v>
      </c>
      <c r="P10" s="108" t="s">
        <v>324</v>
      </c>
      <c r="Q10" s="108" t="s">
        <v>214</v>
      </c>
      <c r="R10" s="191">
        <v>62.706660999999997</v>
      </c>
      <c r="S10" s="191">
        <v>62.960423999999996</v>
      </c>
      <c r="T10" s="191">
        <v>62.620185599999992</v>
      </c>
      <c r="U10" s="191">
        <v>59.039832000000004</v>
      </c>
      <c r="V10" s="191">
        <v>58.872300479999993</v>
      </c>
      <c r="W10" s="191">
        <v>58.359355199999996</v>
      </c>
      <c r="X10" s="191">
        <v>58.019116799999992</v>
      </c>
      <c r="Y10" s="191">
        <v>57.678878400000002</v>
      </c>
      <c r="Z10" s="191">
        <v>57.507618239999999</v>
      </c>
      <c r="AA10" s="191">
        <v>56.998401599999994</v>
      </c>
      <c r="AB10" s="191">
        <v>68.527435964894806</v>
      </c>
      <c r="AC10" s="191">
        <v>68.169373609059704</v>
      </c>
      <c r="AD10" s="191">
        <v>76.775497964862296</v>
      </c>
      <c r="AE10" s="191">
        <v>70.006542362338834</v>
      </c>
      <c r="AF10" s="191">
        <v>80.851046492092877</v>
      </c>
      <c r="AG10" s="191">
        <v>80.417468797745286</v>
      </c>
      <c r="AH10" s="191">
        <v>80.358423081990779</v>
      </c>
      <c r="AI10" s="191">
        <v>84.390251245476975</v>
      </c>
      <c r="AJ10" s="191">
        <v>84.13735999425694</v>
      </c>
      <c r="AK10" s="191">
        <v>83.740731077728128</v>
      </c>
      <c r="AL10" s="191">
        <v>71.045451367705482</v>
      </c>
      <c r="AM10" s="191">
        <v>71.012467083152643</v>
      </c>
      <c r="AN10" s="191">
        <v>81.121005910693782</v>
      </c>
      <c r="AO10" s="191">
        <v>81.340478668196482</v>
      </c>
      <c r="AP10" s="191">
        <v>81.622488356454596</v>
      </c>
      <c r="AR10" s="192"/>
    </row>
    <row r="11" spans="2:44">
      <c r="O11" s="108" t="s">
        <v>8</v>
      </c>
      <c r="P11" s="108" t="s">
        <v>324</v>
      </c>
      <c r="Q11" s="108" t="s">
        <v>82</v>
      </c>
      <c r="R11" s="191">
        <v>111.15779644240094</v>
      </c>
      <c r="S11" s="191">
        <v>130.20255379059316</v>
      </c>
      <c r="T11" s="191">
        <v>111.97602875480072</v>
      </c>
      <c r="U11" s="191">
        <v>100.20874199633913</v>
      </c>
      <c r="V11" s="191">
        <v>97.319366780297841</v>
      </c>
      <c r="W11" s="191">
        <v>88.243599923652965</v>
      </c>
      <c r="X11" s="191">
        <v>75.579952624820649</v>
      </c>
      <c r="Y11" s="191">
        <v>56.637971536410092</v>
      </c>
      <c r="Z11" s="191">
        <v>47.653398397232486</v>
      </c>
      <c r="AA11" s="191">
        <v>33.407914446197694</v>
      </c>
      <c r="AB11" s="191">
        <v>27.376935418997448</v>
      </c>
      <c r="AC11" s="191">
        <v>19.638097526963989</v>
      </c>
      <c r="AD11" s="191">
        <v>7.6675370196973232</v>
      </c>
      <c r="AE11" s="191">
        <v>1.9096050324751066</v>
      </c>
      <c r="AF11" s="191">
        <v>0.68607053635251902</v>
      </c>
      <c r="AG11" s="191">
        <v>0.68607053635251902</v>
      </c>
      <c r="AH11" s="191">
        <v>0.68607053635251902</v>
      </c>
      <c r="AI11" s="191">
        <v>0.68607053635251902</v>
      </c>
      <c r="AJ11" s="191">
        <v>0.68607053635251902</v>
      </c>
      <c r="AK11" s="191">
        <v>0.65388173635251901</v>
      </c>
      <c r="AL11" s="191">
        <v>0.65388173635251901</v>
      </c>
      <c r="AM11" s="191">
        <v>0.65388173635251901</v>
      </c>
      <c r="AN11" s="191">
        <v>0.65388173635251901</v>
      </c>
      <c r="AO11" s="191">
        <v>0.65388173635251901</v>
      </c>
      <c r="AP11" s="191">
        <v>0.65388173635251901</v>
      </c>
      <c r="AR11" s="192"/>
    </row>
    <row r="12" spans="2:44">
      <c r="O12" s="108" t="s">
        <v>8</v>
      </c>
      <c r="P12" s="108" t="s">
        <v>324</v>
      </c>
      <c r="Q12" s="108" t="s">
        <v>328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1">
        <v>0</v>
      </c>
      <c r="X12" s="191">
        <v>0</v>
      </c>
      <c r="Y12" s="191">
        <v>0</v>
      </c>
      <c r="Z12" s="191">
        <v>0</v>
      </c>
      <c r="AA12" s="191">
        <v>0</v>
      </c>
      <c r="AB12" s="191">
        <v>0</v>
      </c>
      <c r="AC12" s="191">
        <v>0</v>
      </c>
      <c r="AD12" s="191">
        <v>0</v>
      </c>
      <c r="AE12" s="191">
        <v>0</v>
      </c>
      <c r="AF12" s="191">
        <v>1.6641295280469663</v>
      </c>
      <c r="AG12" s="191">
        <v>1.6373768395182882</v>
      </c>
      <c r="AH12" s="191">
        <v>1.6222044944193601</v>
      </c>
      <c r="AI12" s="191">
        <v>1.5922644868403255</v>
      </c>
      <c r="AJ12" s="191">
        <v>1.4990484910138382</v>
      </c>
      <c r="AK12" s="191">
        <v>11.244572018697991</v>
      </c>
      <c r="AL12" s="191">
        <v>21.924820059750907</v>
      </c>
      <c r="AM12" s="191">
        <v>23.607804152409528</v>
      </c>
      <c r="AN12" s="191">
        <v>19.608335512499568</v>
      </c>
      <c r="AO12" s="191">
        <v>20.208198179536261</v>
      </c>
      <c r="AP12" s="191">
        <v>19.478702856303411</v>
      </c>
      <c r="AR12" s="192"/>
    </row>
    <row r="13" spans="2:44">
      <c r="O13" s="108" t="s">
        <v>8</v>
      </c>
      <c r="P13" s="108" t="s">
        <v>324</v>
      </c>
      <c r="Q13" s="108" t="s">
        <v>329</v>
      </c>
      <c r="R13" s="191">
        <v>0</v>
      </c>
      <c r="S13" s="191">
        <v>0</v>
      </c>
      <c r="T13" s="191">
        <v>0</v>
      </c>
      <c r="U13" s="191">
        <v>0</v>
      </c>
      <c r="V13" s="191">
        <v>0</v>
      </c>
      <c r="W13" s="191">
        <v>0</v>
      </c>
      <c r="X13" s="191">
        <v>0</v>
      </c>
      <c r="Y13" s="191">
        <v>0</v>
      </c>
      <c r="Z13" s="191">
        <v>0</v>
      </c>
      <c r="AA13" s="191">
        <v>0</v>
      </c>
      <c r="AB13" s="191">
        <v>0</v>
      </c>
      <c r="AC13" s="191">
        <v>0</v>
      </c>
      <c r="AD13" s="191">
        <v>0</v>
      </c>
      <c r="AE13" s="191">
        <v>0</v>
      </c>
      <c r="AF13" s="191">
        <v>0</v>
      </c>
      <c r="AG13" s="191">
        <v>0</v>
      </c>
      <c r="AH13" s="191">
        <v>0</v>
      </c>
      <c r="AI13" s="191">
        <v>0</v>
      </c>
      <c r="AJ13" s="191">
        <v>5.4993276386187713</v>
      </c>
      <c r="AK13" s="191">
        <v>10.595990810602629</v>
      </c>
      <c r="AL13" s="191">
        <v>17.109858373726166</v>
      </c>
      <c r="AM13" s="191">
        <v>22.189570324962002</v>
      </c>
      <c r="AN13" s="191">
        <v>24.557901957884422</v>
      </c>
      <c r="AO13" s="191">
        <v>24.924421422299268</v>
      </c>
      <c r="AP13" s="191">
        <v>29.450278045962911</v>
      </c>
      <c r="AR13" s="192"/>
    </row>
    <row r="14" spans="2:44">
      <c r="O14" s="108" t="s">
        <v>8</v>
      </c>
      <c r="P14" s="108" t="s">
        <v>324</v>
      </c>
      <c r="Q14" s="108" t="s">
        <v>191</v>
      </c>
      <c r="R14" s="191">
        <v>357.62868858796679</v>
      </c>
      <c r="S14" s="191">
        <v>352.70667918798466</v>
      </c>
      <c r="T14" s="191">
        <v>353.37198971931798</v>
      </c>
      <c r="U14" s="191">
        <v>355.10780554213159</v>
      </c>
      <c r="V14" s="191">
        <v>353.54257276811228</v>
      </c>
      <c r="W14" s="191">
        <v>351.32281278813082</v>
      </c>
      <c r="X14" s="191">
        <v>347.93628895576876</v>
      </c>
      <c r="Y14" s="191">
        <v>345.85581859054787</v>
      </c>
      <c r="Z14" s="191">
        <v>344.86652790974284</v>
      </c>
      <c r="AA14" s="191">
        <v>344.6497968844302</v>
      </c>
      <c r="AB14" s="191">
        <v>345.38924166925375</v>
      </c>
      <c r="AC14" s="191">
        <v>348.36189231633819</v>
      </c>
      <c r="AD14" s="191">
        <v>351.91722856463366</v>
      </c>
      <c r="AE14" s="191">
        <v>355.91134738024795</v>
      </c>
      <c r="AF14" s="191">
        <v>360.20093692662954</v>
      </c>
      <c r="AG14" s="191">
        <v>366.85112685729382</v>
      </c>
      <c r="AH14" s="191">
        <v>373.57751628202425</v>
      </c>
      <c r="AI14" s="191">
        <v>379.88847553698741</v>
      </c>
      <c r="AJ14" s="191">
        <v>382.4860035118877</v>
      </c>
      <c r="AK14" s="191">
        <v>384.37687417345376</v>
      </c>
      <c r="AL14" s="191">
        <v>387.74128212109991</v>
      </c>
      <c r="AM14" s="191">
        <v>391.29340016644346</v>
      </c>
      <c r="AN14" s="191">
        <v>394.94324180562347</v>
      </c>
      <c r="AO14" s="191">
        <v>399.42869633103521</v>
      </c>
      <c r="AP14" s="191">
        <v>404.53170056553699</v>
      </c>
      <c r="AR14" s="192"/>
    </row>
    <row r="15" spans="2:44">
      <c r="Q15" s="193" t="s">
        <v>330</v>
      </c>
      <c r="R15" s="193">
        <v>450</v>
      </c>
      <c r="S15" s="194"/>
      <c r="T15" s="194"/>
      <c r="V15" s="193">
        <v>349.52072900000002</v>
      </c>
      <c r="W15" s="194"/>
      <c r="X15" s="194"/>
      <c r="Y15" s="194"/>
      <c r="Z15" s="194"/>
      <c r="AA15" s="193">
        <v>197.1254667</v>
      </c>
      <c r="AB15" s="194"/>
      <c r="AC15" s="194"/>
      <c r="AD15" s="194"/>
      <c r="AE15" s="194"/>
      <c r="AF15" s="193">
        <v>78.351580749999997</v>
      </c>
      <c r="AG15" s="194"/>
      <c r="AH15" s="194"/>
      <c r="AI15" s="194"/>
      <c r="AJ15" s="194"/>
      <c r="AK15" s="193">
        <v>50.65313183</v>
      </c>
      <c r="AL15" s="194"/>
      <c r="AM15" s="194"/>
      <c r="AN15" s="194"/>
      <c r="AO15" s="194"/>
      <c r="AP15" s="193">
        <v>22.011890059999999</v>
      </c>
    </row>
    <row r="17" spans="16:44"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R17" s="195"/>
    </row>
    <row r="18" spans="16:44">
      <c r="W18" s="196"/>
    </row>
    <row r="19" spans="16:44">
      <c r="W19" s="196"/>
    </row>
    <row r="20" spans="16:44">
      <c r="W20" s="196"/>
    </row>
    <row r="21" spans="16:44">
      <c r="W21" s="196"/>
    </row>
    <row r="22" spans="16:44">
      <c r="W22" s="196"/>
    </row>
    <row r="23" spans="16:44">
      <c r="W23" s="196"/>
    </row>
    <row r="24" spans="16:44">
      <c r="W24" s="196"/>
      <c r="X24" s="196"/>
    </row>
    <row r="25" spans="16:44">
      <c r="W25" s="196"/>
      <c r="X25" s="196"/>
    </row>
    <row r="26" spans="16:44">
      <c r="W26" s="196"/>
      <c r="X26" s="196"/>
    </row>
    <row r="27" spans="16:44">
      <c r="P27" s="19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AV26"/>
  <sheetViews>
    <sheetView workbookViewId="0">
      <selection activeCell="L23" sqref="L23"/>
    </sheetView>
  </sheetViews>
  <sheetFormatPr defaultRowHeight="12.75"/>
  <cols>
    <col min="1" max="1" width="3" style="40" customWidth="1"/>
    <col min="2" max="16384" width="9.140625" style="40"/>
  </cols>
  <sheetData>
    <row r="1" spans="2:48">
      <c r="K1" s="41"/>
    </row>
    <row r="2" spans="2:48">
      <c r="B2" s="155" t="s">
        <v>10</v>
      </c>
      <c r="L2" s="132" t="s">
        <v>11</v>
      </c>
    </row>
    <row r="3" spans="2:48">
      <c r="L3" s="42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43">
        <v>2006</v>
      </c>
      <c r="S3" s="43">
        <v>2007</v>
      </c>
      <c r="T3" s="43">
        <v>2008</v>
      </c>
      <c r="U3" s="43">
        <v>2009</v>
      </c>
      <c r="V3" s="43">
        <v>2010</v>
      </c>
      <c r="W3" s="43">
        <v>2011</v>
      </c>
      <c r="X3" s="43">
        <v>2012</v>
      </c>
      <c r="Y3" s="43">
        <v>2013</v>
      </c>
      <c r="Z3" s="43">
        <v>2014</v>
      </c>
      <c r="AA3" s="43">
        <v>2015</v>
      </c>
      <c r="AB3" s="43">
        <v>2016</v>
      </c>
      <c r="AC3" s="43">
        <v>2017</v>
      </c>
      <c r="AD3" s="43">
        <v>2018</v>
      </c>
      <c r="AE3" s="43">
        <v>2019</v>
      </c>
      <c r="AF3" s="43">
        <v>2020</v>
      </c>
      <c r="AG3" s="43">
        <v>2021</v>
      </c>
      <c r="AH3" s="43">
        <v>2022</v>
      </c>
      <c r="AI3" s="43">
        <v>2023</v>
      </c>
      <c r="AJ3" s="43">
        <v>2024</v>
      </c>
      <c r="AK3" s="43">
        <v>2025</v>
      </c>
      <c r="AL3" s="43">
        <v>2026</v>
      </c>
      <c r="AM3" s="43">
        <v>2027</v>
      </c>
      <c r="AN3" s="43">
        <v>2028</v>
      </c>
      <c r="AO3" s="43">
        <v>2029</v>
      </c>
      <c r="AP3" s="43">
        <v>2030</v>
      </c>
      <c r="AQ3" s="43">
        <v>2031</v>
      </c>
      <c r="AR3" s="43">
        <v>2032</v>
      </c>
      <c r="AS3" s="43">
        <v>2033</v>
      </c>
      <c r="AT3" s="43">
        <v>2034</v>
      </c>
      <c r="AU3" s="43">
        <v>2035</v>
      </c>
      <c r="AV3" s="43">
        <v>2036</v>
      </c>
    </row>
    <row r="4" spans="2:48">
      <c r="L4" s="42" t="s">
        <v>12</v>
      </c>
      <c r="M4" s="44">
        <v>32.62392545583117</v>
      </c>
      <c r="N4" s="44">
        <v>32.099400960458468</v>
      </c>
      <c r="O4" s="44">
        <v>35.645001919986612</v>
      </c>
      <c r="P4" s="44">
        <v>46.160005087906221</v>
      </c>
      <c r="Q4" s="44">
        <v>65.402972539971458</v>
      </c>
      <c r="R4" s="44">
        <v>75.889308823828159</v>
      </c>
      <c r="S4" s="44">
        <v>82.23790239974818</v>
      </c>
      <c r="T4" s="44">
        <v>108.02107055693621</v>
      </c>
      <c r="U4" s="44">
        <v>67.49578733208061</v>
      </c>
      <c r="V4" s="44">
        <v>84.57778291032399</v>
      </c>
      <c r="W4" s="44">
        <v>113.72792221203282</v>
      </c>
      <c r="X4" s="44">
        <v>112.03</v>
      </c>
      <c r="Y4" s="44">
        <v>110</v>
      </c>
      <c r="Z4" s="44">
        <v>110.1</v>
      </c>
      <c r="AA4" s="44">
        <v>109.97444999999999</v>
      </c>
      <c r="AB4" s="44">
        <v>110.6986835</v>
      </c>
      <c r="AC4" s="44">
        <v>112.27063742249999</v>
      </c>
      <c r="AD4" s="44">
        <v>113.91510973228749</v>
      </c>
      <c r="AE4" s="44">
        <v>115.52366213088605</v>
      </c>
      <c r="AF4" s="44">
        <v>117.59339080844542</v>
      </c>
      <c r="AG4" s="44">
        <v>119.6217417289991</v>
      </c>
      <c r="AH4" s="44">
        <v>121.60649876109454</v>
      </c>
      <c r="AI4" s="44">
        <v>123.54576979208038</v>
      </c>
      <c r="AJ4" s="44">
        <v>125.43797125581798</v>
      </c>
      <c r="AK4" s="44">
        <v>127.2818114662535</v>
      </c>
      <c r="AL4" s="44">
        <v>130.57627311053449</v>
      </c>
      <c r="AM4" s="44">
        <v>133.82059521632425</v>
      </c>
      <c r="AN4" s="44">
        <v>137.01425486957785</v>
      </c>
      <c r="AO4" s="44">
        <v>140.07049134030848</v>
      </c>
      <c r="AP4" s="44">
        <v>142.99752002097154</v>
      </c>
      <c r="AQ4" s="44">
        <v>145.80364622679389</v>
      </c>
      <c r="AR4" s="44">
        <v>148.62972582617806</v>
      </c>
      <c r="AS4" s="44">
        <v>151.47606364258814</v>
      </c>
      <c r="AT4" s="44">
        <v>154.34296915620712</v>
      </c>
      <c r="AU4" s="44">
        <v>157.2307565750765</v>
      </c>
      <c r="AV4" s="44">
        <v>159.61474490732266</v>
      </c>
    </row>
    <row r="5" spans="2:48">
      <c r="L5" s="42" t="s">
        <v>13</v>
      </c>
      <c r="M5" s="45">
        <v>22.655360442484955</v>
      </c>
      <c r="N5" s="45">
        <v>21.362260654812907</v>
      </c>
      <c r="O5" s="45">
        <v>21.806103811700218</v>
      </c>
      <c r="P5" s="45">
        <v>25.197283122683068</v>
      </c>
      <c r="Q5" s="45">
        <v>35.940503544597838</v>
      </c>
      <c r="R5" s="45">
        <v>41.179421895221964</v>
      </c>
      <c r="S5" s="45">
        <v>41.08234233433771</v>
      </c>
      <c r="T5" s="45">
        <v>58.302203796610712</v>
      </c>
      <c r="U5" s="45">
        <v>43.123815825205078</v>
      </c>
      <c r="V5" s="45">
        <v>54.708351306388749</v>
      </c>
      <c r="W5" s="45">
        <v>70.940222642862821</v>
      </c>
      <c r="X5" s="45">
        <v>70.700741180756737</v>
      </c>
      <c r="Y5" s="45">
        <v>68.75</v>
      </c>
      <c r="Z5" s="45">
        <v>68.230298993023482</v>
      </c>
      <c r="AA5" s="45">
        <v>67.07236432547289</v>
      </c>
      <c r="AB5" s="45">
        <v>66.806655472107792</v>
      </c>
      <c r="AC5" s="45">
        <v>67.755329664050507</v>
      </c>
      <c r="AD5" s="45">
        <v>68.747768702708044</v>
      </c>
      <c r="AE5" s="45">
        <v>69.718530074969593</v>
      </c>
      <c r="AF5" s="45">
        <v>70.96761133150008</v>
      </c>
      <c r="AG5" s="45">
        <v>72.191721111685155</v>
      </c>
      <c r="AH5" s="45">
        <v>73.389521980193621</v>
      </c>
      <c r="AI5" s="45">
        <v>74.559872047040713</v>
      </c>
      <c r="AJ5" s="45">
        <v>75.701815630062057</v>
      </c>
      <c r="AK5" s="45">
        <v>76.814573196724396</v>
      </c>
      <c r="AL5" s="45">
        <v>78.802780798448524</v>
      </c>
      <c r="AM5" s="45">
        <v>80.760729188702328</v>
      </c>
      <c r="AN5" s="45">
        <v>82.688102788859766</v>
      </c>
      <c r="AO5" s="45">
        <v>84.532541498389605</v>
      </c>
      <c r="AP5" s="45">
        <v>86.299003306637175</v>
      </c>
      <c r="AQ5" s="45">
        <v>87.992500471340378</v>
      </c>
      <c r="AR5" s="45">
        <v>89.698039509054496</v>
      </c>
      <c r="AS5" s="45">
        <v>91.415804380740084</v>
      </c>
      <c r="AT5" s="45">
        <v>93.145981857687488</v>
      </c>
      <c r="AU5" s="45">
        <v>94.888761564449709</v>
      </c>
      <c r="AV5" s="45">
        <v>96.327498522526483</v>
      </c>
    </row>
    <row r="6" spans="2:48">
      <c r="L6" s="62" t="s">
        <v>14</v>
      </c>
      <c r="M6" s="66">
        <f t="shared" ref="M6:AV6" si="0">M5/1.6</f>
        <v>14.159600276553096</v>
      </c>
      <c r="N6" s="66">
        <f t="shared" si="0"/>
        <v>13.351412909258066</v>
      </c>
      <c r="O6" s="66">
        <f t="shared" si="0"/>
        <v>13.628814882312636</v>
      </c>
      <c r="P6" s="66">
        <f t="shared" si="0"/>
        <v>15.748301951676916</v>
      </c>
      <c r="Q6" s="66">
        <f t="shared" si="0"/>
        <v>22.462814715373646</v>
      </c>
      <c r="R6" s="66">
        <f t="shared" si="0"/>
        <v>25.737138684513727</v>
      </c>
      <c r="S6" s="66">
        <f t="shared" si="0"/>
        <v>25.676463958961069</v>
      </c>
      <c r="T6" s="66">
        <f t="shared" si="0"/>
        <v>36.438877372881691</v>
      </c>
      <c r="U6" s="66">
        <f t="shared" si="0"/>
        <v>26.952384890753173</v>
      </c>
      <c r="V6" s="66">
        <f t="shared" si="0"/>
        <v>34.192719566492968</v>
      </c>
      <c r="W6" s="66">
        <f t="shared" si="0"/>
        <v>44.337639151789261</v>
      </c>
      <c r="X6" s="66">
        <f t="shared" si="0"/>
        <v>44.187963237972959</v>
      </c>
      <c r="Y6" s="66">
        <f t="shared" si="0"/>
        <v>42.96875</v>
      </c>
      <c r="Z6" s="66">
        <f t="shared" si="0"/>
        <v>42.643936870639671</v>
      </c>
      <c r="AA6" s="66">
        <f t="shared" si="0"/>
        <v>41.920227703420551</v>
      </c>
      <c r="AB6" s="66">
        <f t="shared" si="0"/>
        <v>41.754159670067367</v>
      </c>
      <c r="AC6" s="66">
        <f t="shared" si="0"/>
        <v>42.347081040031561</v>
      </c>
      <c r="AD6" s="66">
        <f t="shared" si="0"/>
        <v>42.967355439192524</v>
      </c>
      <c r="AE6" s="66">
        <f t="shared" si="0"/>
        <v>43.574081296855994</v>
      </c>
      <c r="AF6" s="66">
        <f t="shared" si="0"/>
        <v>44.354757082187547</v>
      </c>
      <c r="AG6" s="66">
        <f t="shared" si="0"/>
        <v>45.119825694803218</v>
      </c>
      <c r="AH6" s="66">
        <f t="shared" si="0"/>
        <v>45.868451237621009</v>
      </c>
      <c r="AI6" s="66">
        <f t="shared" si="0"/>
        <v>46.599920029400444</v>
      </c>
      <c r="AJ6" s="66">
        <f t="shared" si="0"/>
        <v>47.313634768788781</v>
      </c>
      <c r="AK6" s="66">
        <f t="shared" si="0"/>
        <v>48.009108247952746</v>
      </c>
      <c r="AL6" s="66">
        <f t="shared" si="0"/>
        <v>49.251737999030325</v>
      </c>
      <c r="AM6" s="66">
        <f t="shared" si="0"/>
        <v>50.475455742938955</v>
      </c>
      <c r="AN6" s="66">
        <f t="shared" si="0"/>
        <v>51.68006424303735</v>
      </c>
      <c r="AO6" s="66">
        <f t="shared" si="0"/>
        <v>52.832838436493503</v>
      </c>
      <c r="AP6" s="66">
        <f t="shared" si="0"/>
        <v>53.936877066648229</v>
      </c>
      <c r="AQ6" s="66">
        <f t="shared" si="0"/>
        <v>54.995312794587733</v>
      </c>
      <c r="AR6" s="66">
        <f t="shared" si="0"/>
        <v>56.061274693159056</v>
      </c>
      <c r="AS6" s="66">
        <f t="shared" si="0"/>
        <v>57.134877737962547</v>
      </c>
      <c r="AT6" s="66">
        <f t="shared" si="0"/>
        <v>58.216238661054675</v>
      </c>
      <c r="AU6" s="66">
        <f t="shared" si="0"/>
        <v>59.305475977781065</v>
      </c>
      <c r="AV6" s="66">
        <f t="shared" si="0"/>
        <v>60.20468657657905</v>
      </c>
    </row>
    <row r="7" spans="2:48">
      <c r="L7" s="46"/>
      <c r="M7" s="47"/>
      <c r="N7" s="47"/>
      <c r="O7" s="47"/>
      <c r="P7" s="47"/>
      <c r="Q7" s="47"/>
      <c r="R7" s="47"/>
      <c r="S7" s="47"/>
      <c r="T7" s="48"/>
      <c r="U7" s="48"/>
      <c r="V7" s="48"/>
      <c r="W7" s="47"/>
      <c r="X7" s="48"/>
      <c r="Y7" s="48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</row>
    <row r="8" spans="2:48">
      <c r="L8" s="46"/>
      <c r="M8" s="47"/>
      <c r="N8" s="47"/>
      <c r="O8" s="47"/>
      <c r="P8" s="47"/>
      <c r="Q8" s="47"/>
      <c r="R8" s="47"/>
      <c r="S8" s="47"/>
      <c r="T8" s="48"/>
      <c r="U8" s="48"/>
      <c r="V8" s="48"/>
      <c r="W8" s="47"/>
      <c r="X8" s="48"/>
      <c r="Y8" s="48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</row>
    <row r="9" spans="2:48">
      <c r="L9" s="46"/>
      <c r="M9" s="47"/>
      <c r="N9" s="47"/>
      <c r="O9" s="47"/>
      <c r="P9" s="47"/>
      <c r="Q9" s="47"/>
      <c r="R9" s="47"/>
      <c r="S9" s="47"/>
      <c r="T9" s="48"/>
      <c r="U9" s="48"/>
      <c r="V9" s="48"/>
      <c r="W9" s="47"/>
      <c r="X9" s="48"/>
      <c r="Y9" s="48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</row>
    <row r="10" spans="2:48">
      <c r="L10" s="46"/>
      <c r="M10" s="47"/>
      <c r="N10" s="47"/>
      <c r="O10" s="47"/>
      <c r="P10" s="47"/>
      <c r="Q10" s="47"/>
      <c r="R10" s="47"/>
      <c r="S10" s="47"/>
      <c r="T10" s="48"/>
      <c r="U10" s="48"/>
      <c r="V10" s="48"/>
      <c r="W10" s="47"/>
      <c r="X10" s="48"/>
      <c r="Y10" s="48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</row>
    <row r="11" spans="2:48">
      <c r="L11" s="46"/>
      <c r="M11" s="47"/>
      <c r="N11" s="47"/>
      <c r="O11" s="47"/>
      <c r="P11" s="47"/>
      <c r="Q11" s="47"/>
      <c r="R11" s="47"/>
      <c r="S11" s="47"/>
      <c r="T11" s="48"/>
      <c r="U11" s="48"/>
      <c r="V11" s="48"/>
      <c r="W11" s="47"/>
      <c r="X11" s="48"/>
      <c r="Y11" s="48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</row>
    <row r="12" spans="2:48">
      <c r="L12" s="46"/>
      <c r="M12" s="47"/>
      <c r="N12" s="47"/>
      <c r="O12" s="47"/>
      <c r="P12" s="47"/>
      <c r="Q12" s="47"/>
      <c r="R12" s="47"/>
      <c r="S12" s="47"/>
      <c r="T12" s="48"/>
      <c r="U12" s="48"/>
      <c r="V12" s="48"/>
      <c r="W12" s="47"/>
      <c r="X12" s="48"/>
      <c r="Y12" s="48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</row>
    <row r="13" spans="2:48">
      <c r="L13" s="46"/>
      <c r="M13" s="47"/>
      <c r="N13" s="47"/>
      <c r="O13" s="47"/>
      <c r="P13" s="47"/>
      <c r="Q13" s="47"/>
      <c r="R13" s="47"/>
      <c r="S13" s="47"/>
      <c r="T13" s="48"/>
      <c r="U13" s="48"/>
      <c r="V13" s="48"/>
      <c r="W13" s="47"/>
      <c r="X13" s="48"/>
      <c r="Y13" s="48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</row>
    <row r="14" spans="2:48">
      <c r="L14" s="46"/>
      <c r="M14" s="47"/>
      <c r="N14" s="47"/>
      <c r="O14" s="47"/>
      <c r="P14" s="47"/>
      <c r="Q14" s="47"/>
      <c r="R14" s="47"/>
      <c r="S14" s="47"/>
      <c r="T14" s="48"/>
      <c r="U14" s="48"/>
      <c r="V14" s="48"/>
      <c r="W14" s="47"/>
      <c r="X14" s="48"/>
      <c r="Y14" s="48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</row>
    <row r="15" spans="2:48">
      <c r="L15" s="46"/>
      <c r="M15" s="47"/>
      <c r="N15" s="47"/>
      <c r="O15" s="47"/>
      <c r="P15" s="47"/>
      <c r="Q15" s="47"/>
      <c r="R15" s="47"/>
      <c r="S15" s="47"/>
      <c r="T15" s="48"/>
      <c r="U15" s="48"/>
      <c r="V15" s="48"/>
      <c r="W15" s="47"/>
      <c r="X15" s="48"/>
      <c r="Y15" s="48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</row>
    <row r="16" spans="2:48">
      <c r="L16" s="46"/>
      <c r="M16" s="47"/>
      <c r="N16" s="47"/>
      <c r="O16" s="47"/>
      <c r="P16" s="47"/>
      <c r="Q16" s="47"/>
      <c r="R16" s="47"/>
      <c r="S16" s="47"/>
      <c r="T16" s="48"/>
      <c r="U16" s="48"/>
      <c r="V16" s="48"/>
      <c r="W16" s="47"/>
      <c r="X16" s="48"/>
      <c r="Y16" s="48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</row>
    <row r="17" spans="12:48">
      <c r="L17" s="46"/>
      <c r="M17" s="47"/>
      <c r="N17" s="47"/>
      <c r="O17" s="47"/>
      <c r="P17" s="47"/>
      <c r="Q17" s="47"/>
      <c r="R17" s="47"/>
      <c r="S17" s="47"/>
      <c r="T17" s="48"/>
      <c r="U17" s="48"/>
      <c r="V17" s="48"/>
      <c r="W17" s="47"/>
      <c r="X17" s="48"/>
      <c r="Y17" s="48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</row>
    <row r="18" spans="12:48">
      <c r="L18" s="46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</row>
    <row r="19" spans="12:48">
      <c r="L19" s="46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</row>
    <row r="20" spans="12:48">
      <c r="L20" s="46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</row>
    <row r="21" spans="12:48">
      <c r="Y21" s="48"/>
      <c r="Z21" s="48"/>
      <c r="AA21" s="48"/>
      <c r="AB21" s="48"/>
      <c r="AC21" s="48"/>
      <c r="AD21" s="48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</row>
    <row r="22" spans="12:48">
      <c r="Y22" s="48"/>
      <c r="Z22" s="48"/>
      <c r="AA22" s="48"/>
      <c r="AB22" s="48"/>
      <c r="AC22" s="48"/>
      <c r="AD22" s="48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</row>
    <row r="23" spans="12:48">
      <c r="Y23" s="49"/>
      <c r="Z23" s="49"/>
      <c r="AA23" s="49"/>
      <c r="AB23" s="49"/>
      <c r="AC23" s="49"/>
      <c r="AD23" s="49"/>
    </row>
    <row r="24" spans="12:48">
      <c r="Y24" s="49"/>
      <c r="Z24" s="49"/>
      <c r="AA24" s="49"/>
      <c r="AB24" s="49"/>
      <c r="AC24" s="49"/>
      <c r="AD24" s="49"/>
    </row>
    <row r="25" spans="12:48">
      <c r="Y25" s="49"/>
      <c r="Z25" s="49"/>
      <c r="AA25" s="49"/>
      <c r="AB25" s="49"/>
      <c r="AC25" s="49"/>
      <c r="AD25" s="49"/>
    </row>
    <row r="26" spans="12:48"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38"/>
  <dimension ref="B2:AD24"/>
  <sheetViews>
    <sheetView zoomScale="80" workbookViewId="0"/>
  </sheetViews>
  <sheetFormatPr defaultRowHeight="12.75"/>
  <cols>
    <col min="1" max="1" width="4.7109375" style="10" customWidth="1"/>
    <col min="2" max="17" width="9.140625" style="10"/>
    <col min="18" max="18" width="44.7109375" style="10" customWidth="1"/>
    <col min="19" max="16384" width="9.140625" style="10"/>
  </cols>
  <sheetData>
    <row r="2" spans="2:30">
      <c r="B2" s="132" t="s">
        <v>181</v>
      </c>
    </row>
    <row r="3" spans="2:30" ht="13.5" thickBot="1">
      <c r="R3" s="132"/>
    </row>
    <row r="4" spans="2:30">
      <c r="R4" s="81"/>
      <c r="S4" s="82" t="s">
        <v>84</v>
      </c>
      <c r="T4" s="82" t="s">
        <v>82</v>
      </c>
      <c r="U4" s="82" t="s">
        <v>83</v>
      </c>
      <c r="V4" s="82" t="s">
        <v>85</v>
      </c>
      <c r="W4" s="82" t="s">
        <v>86</v>
      </c>
      <c r="X4" s="82" t="s">
        <v>87</v>
      </c>
      <c r="Y4" s="82" t="s">
        <v>88</v>
      </c>
      <c r="Z4" s="82" t="s">
        <v>89</v>
      </c>
      <c r="AA4" s="82" t="s">
        <v>90</v>
      </c>
      <c r="AB4" s="82" t="s">
        <v>91</v>
      </c>
      <c r="AC4" s="82" t="s">
        <v>92</v>
      </c>
      <c r="AD4" s="83" t="s">
        <v>93</v>
      </c>
    </row>
    <row r="5" spans="2:30">
      <c r="R5" s="85" t="s">
        <v>94</v>
      </c>
      <c r="S5" s="99">
        <v>29.952240000000049</v>
      </c>
      <c r="T5" s="99">
        <v>102.54275</v>
      </c>
      <c r="U5" s="99">
        <v>50.713229999999967</v>
      </c>
      <c r="V5" s="99">
        <v>66.231359999999754</v>
      </c>
      <c r="W5" s="99">
        <v>6.2242199999999972</v>
      </c>
      <c r="X5" s="99">
        <v>-8.3181599999999989</v>
      </c>
      <c r="Y5" s="99">
        <v>0.15002000000000004</v>
      </c>
      <c r="Z5" s="99">
        <v>-0.82466000000000006</v>
      </c>
      <c r="AA5" s="99">
        <v>2.9220199999999954</v>
      </c>
      <c r="AB5" s="99">
        <v>7.6233799999999983</v>
      </c>
      <c r="AC5" s="99">
        <v>53.585109999999993</v>
      </c>
      <c r="AD5" s="199">
        <v>8.7839999999999668E-2</v>
      </c>
    </row>
    <row r="6" spans="2:30">
      <c r="R6" s="85" t="s">
        <v>172</v>
      </c>
      <c r="S6" s="99">
        <v>0</v>
      </c>
      <c r="T6" s="99">
        <v>2.4796299999999998</v>
      </c>
      <c r="U6" s="99">
        <v>5.4160100000000027</v>
      </c>
      <c r="V6" s="99">
        <v>0</v>
      </c>
      <c r="W6" s="99">
        <v>0.76198000000000055</v>
      </c>
      <c r="X6" s="99">
        <v>5.3699999999999998E-3</v>
      </c>
      <c r="Y6" s="99">
        <v>11.942540000000003</v>
      </c>
      <c r="Z6" s="99">
        <v>0</v>
      </c>
      <c r="AA6" s="99">
        <v>4.4364199999999956</v>
      </c>
      <c r="AB6" s="99">
        <v>0</v>
      </c>
      <c r="AC6" s="99">
        <v>0</v>
      </c>
      <c r="AD6" s="199">
        <v>0</v>
      </c>
    </row>
    <row r="7" spans="2:30">
      <c r="R7" s="85" t="s">
        <v>173</v>
      </c>
      <c r="S7" s="99">
        <v>1.15E-3</v>
      </c>
      <c r="T7" s="99">
        <v>6.2987399999999996</v>
      </c>
      <c r="U7" s="99">
        <v>7.8030799999999978</v>
      </c>
      <c r="V7" s="99">
        <v>0</v>
      </c>
      <c r="W7" s="99">
        <v>6.6999799999999965</v>
      </c>
      <c r="X7" s="99">
        <v>8.3127899999999997</v>
      </c>
      <c r="Y7" s="99">
        <v>0</v>
      </c>
      <c r="Z7" s="99">
        <v>0</v>
      </c>
      <c r="AA7" s="99">
        <v>0</v>
      </c>
      <c r="AB7" s="99">
        <v>0</v>
      </c>
      <c r="AC7" s="99">
        <v>0.26206000000000002</v>
      </c>
      <c r="AD7" s="199">
        <v>0</v>
      </c>
    </row>
    <row r="8" spans="2:30">
      <c r="R8" s="85" t="s">
        <v>95</v>
      </c>
      <c r="S8" s="99">
        <v>4.2498680000000157E-2</v>
      </c>
      <c r="T8" s="99">
        <v>1.4840975000001084E-2</v>
      </c>
      <c r="U8" s="99">
        <v>8.7312000000006832E-4</v>
      </c>
      <c r="V8" s="99">
        <v>2.8108799999996905E-2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5.2700000000000047E-3</v>
      </c>
      <c r="AD8" s="199">
        <v>0</v>
      </c>
    </row>
    <row r="9" spans="2:30">
      <c r="R9" s="85" t="s">
        <v>96</v>
      </c>
      <c r="S9" s="99">
        <v>0</v>
      </c>
      <c r="T9" s="99">
        <v>5.1286794250000005</v>
      </c>
      <c r="U9" s="99">
        <v>169.39479343999992</v>
      </c>
      <c r="V9" s="99">
        <v>0</v>
      </c>
      <c r="W9" s="99">
        <v>9.935050080000007</v>
      </c>
      <c r="X9" s="99">
        <v>-15.303070080000005</v>
      </c>
      <c r="Y9" s="99">
        <v>42.368240000000007</v>
      </c>
      <c r="Z9" s="99">
        <v>-53.636140000000005</v>
      </c>
      <c r="AA9" s="99">
        <v>0</v>
      </c>
      <c r="AB9" s="99">
        <v>0</v>
      </c>
      <c r="AC9" s="99">
        <v>0</v>
      </c>
      <c r="AD9" s="199">
        <v>0</v>
      </c>
    </row>
    <row r="10" spans="2:30" ht="13.5" thickBot="1">
      <c r="R10" s="90" t="s">
        <v>174</v>
      </c>
      <c r="S10" s="200">
        <v>5.2933921199999503</v>
      </c>
      <c r="T10" s="200">
        <v>20.552583600000006</v>
      </c>
      <c r="U10" s="200">
        <v>34.865101440000103</v>
      </c>
      <c r="V10" s="200">
        <v>12.62085120000026</v>
      </c>
      <c r="W10" s="200">
        <v>0.48206592000000048</v>
      </c>
      <c r="X10" s="200">
        <v>-0.48206592000000048</v>
      </c>
      <c r="Y10" s="200">
        <v>0</v>
      </c>
      <c r="Z10" s="200">
        <v>0</v>
      </c>
      <c r="AA10" s="200">
        <v>2.5031811200000114</v>
      </c>
      <c r="AB10" s="200">
        <v>53.34745852304026</v>
      </c>
      <c r="AC10" s="200">
        <v>124.5391808</v>
      </c>
      <c r="AD10" s="201">
        <v>8.7840000000000334E-2</v>
      </c>
    </row>
    <row r="13" spans="2:30">
      <c r="R13" s="129"/>
    </row>
    <row r="24" spans="18:18">
      <c r="R24" s="129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39"/>
  <dimension ref="B2:U17"/>
  <sheetViews>
    <sheetView workbookViewId="0">
      <selection activeCell="L20" sqref="L20"/>
    </sheetView>
  </sheetViews>
  <sheetFormatPr defaultRowHeight="12.75"/>
  <cols>
    <col min="1" max="1" width="3.85546875" style="10" customWidth="1"/>
    <col min="2" max="11" width="9.140625" style="10"/>
    <col min="12" max="12" width="21.42578125" style="10" customWidth="1"/>
    <col min="13" max="16384" width="9.140625" style="10"/>
  </cols>
  <sheetData>
    <row r="2" spans="2:21">
      <c r="B2" s="162" t="s">
        <v>333</v>
      </c>
    </row>
    <row r="3" spans="2:21">
      <c r="L3" s="128"/>
      <c r="M3" s="128">
        <v>2011</v>
      </c>
      <c r="N3" s="128">
        <v>2015</v>
      </c>
      <c r="O3" s="128">
        <v>2020</v>
      </c>
      <c r="P3" s="128">
        <v>2025</v>
      </c>
      <c r="Q3" s="128">
        <v>2030</v>
      </c>
      <c r="R3" s="128">
        <v>2035</v>
      </c>
      <c r="S3" s="128">
        <v>2040</v>
      </c>
      <c r="T3" s="128">
        <v>2045</v>
      </c>
      <c r="U3" s="128">
        <v>2050</v>
      </c>
    </row>
    <row r="4" spans="2:21">
      <c r="L4" s="128" t="s">
        <v>214</v>
      </c>
      <c r="M4" s="128">
        <v>62.654349117005054</v>
      </c>
      <c r="N4" s="128">
        <v>58.914183360007392</v>
      </c>
      <c r="O4" s="128">
        <v>57.125705760010042</v>
      </c>
      <c r="P4" s="128">
        <v>78.139920459666968</v>
      </c>
      <c r="Q4" s="128">
        <v>83.839888306875352</v>
      </c>
      <c r="R4" s="128">
        <v>111.43462263570443</v>
      </c>
      <c r="S4" s="128">
        <v>151.89524980091113</v>
      </c>
      <c r="T4" s="128">
        <v>209.57320537603815</v>
      </c>
      <c r="U4" s="128">
        <v>263.24999962718056</v>
      </c>
    </row>
    <row r="5" spans="2:21">
      <c r="L5" s="128" t="s">
        <v>307</v>
      </c>
      <c r="M5" s="128">
        <v>0</v>
      </c>
      <c r="N5" s="128">
        <v>0</v>
      </c>
      <c r="O5" s="128">
        <v>0</v>
      </c>
      <c r="P5" s="128">
        <v>1.2480971309204287</v>
      </c>
      <c r="Q5" s="128">
        <v>8.8081911213405988</v>
      </c>
      <c r="R5" s="128">
        <v>8.809284603373932</v>
      </c>
      <c r="S5" s="128">
        <v>8.8081911182388453</v>
      </c>
      <c r="T5" s="128">
        <v>8.8081911160826412</v>
      </c>
      <c r="U5" s="128">
        <v>16.281841817752838</v>
      </c>
    </row>
    <row r="6" spans="2:21">
      <c r="L6" s="128" t="s">
        <v>308</v>
      </c>
      <c r="M6" s="128">
        <v>99.557416183264124</v>
      </c>
      <c r="N6" s="128">
        <v>98.04171057361593</v>
      </c>
      <c r="O6" s="128">
        <v>36.969285422865987</v>
      </c>
      <c r="P6" s="128">
        <v>0.99195415058552061</v>
      </c>
      <c r="Q6" s="128">
        <v>0.66192892519519841</v>
      </c>
      <c r="R6" s="128">
        <v>0</v>
      </c>
      <c r="S6" s="128">
        <v>0</v>
      </c>
      <c r="T6" s="128">
        <v>0</v>
      </c>
      <c r="U6" s="128">
        <v>0</v>
      </c>
    </row>
    <row r="7" spans="2:21">
      <c r="L7" s="128" t="s">
        <v>309</v>
      </c>
      <c r="M7" s="128">
        <v>135.1411312089439</v>
      </c>
      <c r="N7" s="128">
        <v>95.605356967541979</v>
      </c>
      <c r="O7" s="128">
        <v>91.108821885519021</v>
      </c>
      <c r="P7" s="128">
        <v>66.785073343434519</v>
      </c>
      <c r="Q7" s="128">
        <v>45.42728233053883</v>
      </c>
      <c r="R7" s="128">
        <v>38.406548866502781</v>
      </c>
      <c r="S7" s="128">
        <v>2.7380566573394343</v>
      </c>
      <c r="T7" s="128">
        <v>1.193227037010139</v>
      </c>
      <c r="U7" s="128">
        <v>1.9986871660438276E-7</v>
      </c>
    </row>
    <row r="8" spans="2:21">
      <c r="L8" s="128" t="s">
        <v>310</v>
      </c>
      <c r="M8" s="128">
        <v>8.172083329848931</v>
      </c>
      <c r="N8" s="128">
        <v>13.819775957686515</v>
      </c>
      <c r="O8" s="128">
        <v>12.899590890739425</v>
      </c>
      <c r="P8" s="128">
        <v>15.696847511307746</v>
      </c>
      <c r="Q8" s="128">
        <v>12.628605034134386</v>
      </c>
      <c r="R8" s="128">
        <v>19.649338489418145</v>
      </c>
      <c r="S8" s="128">
        <v>21.247082889073653</v>
      </c>
      <c r="T8" s="128">
        <v>4.9680895103363572</v>
      </c>
      <c r="U8" s="128">
        <v>0.17270442779373363</v>
      </c>
    </row>
    <row r="9" spans="2:21">
      <c r="L9" s="128" t="s">
        <v>311</v>
      </c>
      <c r="M9" s="128">
        <v>0</v>
      </c>
      <c r="N9" s="128">
        <v>0</v>
      </c>
      <c r="O9" s="128">
        <v>0</v>
      </c>
      <c r="P9" s="128">
        <v>0</v>
      </c>
      <c r="Q9" s="128">
        <v>4.39623476845148</v>
      </c>
      <c r="R9" s="128">
        <v>4.3962364479127389</v>
      </c>
      <c r="S9" s="128">
        <v>1.2146197780714834</v>
      </c>
      <c r="T9" s="128">
        <v>0.60400054113592672</v>
      </c>
      <c r="U9" s="128">
        <v>1.2079998888864101</v>
      </c>
    </row>
    <row r="10" spans="2:21">
      <c r="L10" s="128" t="s">
        <v>312</v>
      </c>
      <c r="M10" s="128">
        <v>0</v>
      </c>
      <c r="N10" s="128">
        <v>0</v>
      </c>
      <c r="O10" s="128">
        <v>0</v>
      </c>
      <c r="P10" s="128">
        <v>0</v>
      </c>
      <c r="Q10" s="128">
        <v>4.9255902843710864</v>
      </c>
      <c r="R10" s="128">
        <v>4.9255934158526538</v>
      </c>
      <c r="S10" s="128">
        <v>25.228552056642449</v>
      </c>
      <c r="T10" s="128">
        <v>53.550631010471442</v>
      </c>
      <c r="U10" s="128">
        <v>54.626202221747178</v>
      </c>
    </row>
    <row r="11" spans="2:21">
      <c r="L11" s="128" t="s">
        <v>314</v>
      </c>
      <c r="M11" s="128">
        <v>0</v>
      </c>
      <c r="N11" s="128">
        <v>0</v>
      </c>
      <c r="O11" s="128">
        <v>1.096496340532359E-7</v>
      </c>
      <c r="P11" s="128">
        <v>8.2158291265213591E-7</v>
      </c>
      <c r="Q11" s="128">
        <v>2.800033709184181E-6</v>
      </c>
      <c r="R11" s="128">
        <v>5.9178698860647696</v>
      </c>
      <c r="S11" s="128">
        <v>11.835736747582798</v>
      </c>
      <c r="T11" s="128">
        <v>23.652976849964187</v>
      </c>
      <c r="U11" s="128">
        <v>35.470216795468055</v>
      </c>
    </row>
    <row r="12" spans="2:21">
      <c r="L12" s="128" t="s">
        <v>315</v>
      </c>
      <c r="M12" s="128">
        <v>14.547960771304405</v>
      </c>
      <c r="N12" s="128">
        <v>20.800691457738328</v>
      </c>
      <c r="O12" s="128">
        <v>37.10988380810425</v>
      </c>
      <c r="P12" s="128">
        <v>38.075800230513885</v>
      </c>
      <c r="Q12" s="128">
        <v>34.85208944837958</v>
      </c>
      <c r="R12" s="128">
        <v>12.83416732685401</v>
      </c>
      <c r="S12" s="128">
        <v>7.633847507199107</v>
      </c>
      <c r="T12" s="128">
        <v>6.0676879117195632</v>
      </c>
      <c r="U12" s="128">
        <v>1.8240906915839679</v>
      </c>
    </row>
    <row r="13" spans="2:21">
      <c r="L13" s="128" t="s">
        <v>216</v>
      </c>
      <c r="M13" s="128">
        <v>7.0105422671999982</v>
      </c>
      <c r="N13" s="128">
        <v>13.326522882471114</v>
      </c>
      <c r="O13" s="128">
        <v>33.707221683147047</v>
      </c>
      <c r="P13" s="128">
        <v>85.246573781967058</v>
      </c>
      <c r="Q13" s="128">
        <v>108.72248097740705</v>
      </c>
      <c r="R13" s="128">
        <v>108.63544872807435</v>
      </c>
      <c r="S13" s="128">
        <v>108.48531880754679</v>
      </c>
      <c r="T13" s="128">
        <v>109.4359453680993</v>
      </c>
      <c r="U13" s="128">
        <v>109.43594539170313</v>
      </c>
    </row>
    <row r="14" spans="2:21">
      <c r="L14" s="128" t="s">
        <v>217</v>
      </c>
      <c r="M14" s="128">
        <v>9.0580276987199984</v>
      </c>
      <c r="N14" s="128">
        <v>18.002250687084302</v>
      </c>
      <c r="O14" s="128">
        <v>33.407755402869903</v>
      </c>
      <c r="P14" s="128">
        <v>44.043733387957744</v>
      </c>
      <c r="Q14" s="128">
        <v>50.380164042891785</v>
      </c>
      <c r="R14" s="128">
        <v>50.694126399772728</v>
      </c>
      <c r="S14" s="128">
        <v>70.225166971864056</v>
      </c>
      <c r="T14" s="128">
        <v>71.031517194247627</v>
      </c>
      <c r="U14" s="128">
        <v>71.031517197751214</v>
      </c>
    </row>
    <row r="15" spans="2:21">
      <c r="L15" s="128" t="s">
        <v>313</v>
      </c>
      <c r="M15" s="128">
        <v>6.9536395415676697</v>
      </c>
      <c r="N15" s="128">
        <v>9.0127211906935045</v>
      </c>
      <c r="O15" s="128">
        <v>11.830762725094981</v>
      </c>
      <c r="P15" s="128">
        <v>15.416977110244371</v>
      </c>
      <c r="Q15" s="128">
        <v>23.505974477855549</v>
      </c>
      <c r="R15" s="128">
        <v>47.184246343616628</v>
      </c>
      <c r="S15" s="128">
        <v>68.471127257910197</v>
      </c>
      <c r="T15" s="128">
        <v>65.653085723508724</v>
      </c>
      <c r="U15" s="128">
        <v>62.417617367345272</v>
      </c>
    </row>
    <row r="16" spans="2:21">
      <c r="L16" s="128" t="s">
        <v>225</v>
      </c>
      <c r="M16" s="128">
        <v>1.5638790220170247</v>
      </c>
      <c r="N16" s="128">
        <v>1.881433851631396</v>
      </c>
      <c r="O16" s="128">
        <v>2.9788920466567499E-9</v>
      </c>
      <c r="P16" s="128">
        <v>8.8146587488976383E-8</v>
      </c>
      <c r="Q16" s="128">
        <v>8.6155701031292912E-8</v>
      </c>
      <c r="R16" s="128">
        <v>8.9409145780569051E-8</v>
      </c>
      <c r="S16" s="128">
        <v>1.0014358239053393E-7</v>
      </c>
      <c r="T16" s="128">
        <v>8.5979836719979627E-8</v>
      </c>
      <c r="U16" s="128">
        <v>4.513371107537718E-8</v>
      </c>
    </row>
    <row r="17" spans="12:21">
      <c r="L17" s="128" t="s">
        <v>224</v>
      </c>
      <c r="M17" s="128">
        <v>6.1792845907499991</v>
      </c>
      <c r="N17" s="128">
        <v>23.02216128330879</v>
      </c>
      <c r="O17" s="128">
        <v>29.207600111272193</v>
      </c>
      <c r="P17" s="128"/>
      <c r="Q17" s="128"/>
      <c r="R17" s="128"/>
      <c r="S17" s="128"/>
      <c r="T17" s="128"/>
      <c r="U17" s="128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0"/>
  <dimension ref="B2:AJ28"/>
  <sheetViews>
    <sheetView workbookViewId="0"/>
  </sheetViews>
  <sheetFormatPr defaultRowHeight="12.75"/>
  <cols>
    <col min="1" max="1" width="3.7109375" style="10" customWidth="1"/>
    <col min="2" max="10" width="9.140625" style="10"/>
    <col min="11" max="11" width="50.28515625" style="10" customWidth="1"/>
    <col min="12" max="12" width="10.5703125" style="10" bestFit="1" customWidth="1"/>
    <col min="13" max="16384" width="9.140625" style="10"/>
  </cols>
  <sheetData>
    <row r="2" spans="2:36">
      <c r="B2" s="132" t="s">
        <v>182</v>
      </c>
      <c r="K2" s="102"/>
      <c r="L2" s="102">
        <v>2012</v>
      </c>
      <c r="M2" s="102">
        <v>2013</v>
      </c>
      <c r="N2" s="102">
        <v>2014</v>
      </c>
      <c r="O2" s="102">
        <v>2015</v>
      </c>
      <c r="P2" s="102">
        <v>2016</v>
      </c>
      <c r="Q2" s="102">
        <v>2017</v>
      </c>
      <c r="R2" s="102">
        <v>2018</v>
      </c>
      <c r="S2" s="102">
        <v>2019</v>
      </c>
      <c r="T2" s="102">
        <v>2020</v>
      </c>
      <c r="U2" s="102">
        <v>2021</v>
      </c>
      <c r="V2" s="102">
        <v>2022</v>
      </c>
      <c r="W2" s="102">
        <v>2023</v>
      </c>
      <c r="X2" s="102">
        <v>2024</v>
      </c>
      <c r="Y2" s="102">
        <v>2025</v>
      </c>
      <c r="Z2" s="102">
        <v>2026</v>
      </c>
      <c r="AA2" s="102">
        <v>2027</v>
      </c>
      <c r="AB2" s="102">
        <v>2028</v>
      </c>
      <c r="AC2" s="102">
        <v>2029</v>
      </c>
      <c r="AD2" s="102">
        <v>2030</v>
      </c>
      <c r="AE2" s="102">
        <v>2031</v>
      </c>
      <c r="AF2" s="102">
        <v>2032</v>
      </c>
      <c r="AG2" s="102">
        <v>2033</v>
      </c>
      <c r="AH2" s="102">
        <v>2034</v>
      </c>
      <c r="AI2" s="102">
        <v>2035</v>
      </c>
      <c r="AJ2" s="102">
        <v>2036</v>
      </c>
    </row>
    <row r="3" spans="2:36" s="133" customFormat="1">
      <c r="K3" s="202" t="s">
        <v>193</v>
      </c>
      <c r="L3" s="202">
        <v>0</v>
      </c>
      <c r="M3" s="202">
        <v>0</v>
      </c>
      <c r="N3" s="202">
        <v>0</v>
      </c>
      <c r="O3" s="202">
        <v>0</v>
      </c>
      <c r="P3" s="202">
        <v>0</v>
      </c>
      <c r="Q3" s="202">
        <v>0</v>
      </c>
      <c r="R3" s="202">
        <v>0</v>
      </c>
      <c r="S3" s="202">
        <v>0</v>
      </c>
      <c r="T3" s="202">
        <v>0</v>
      </c>
      <c r="U3" s="202">
        <v>0</v>
      </c>
      <c r="V3" s="202">
        <v>0</v>
      </c>
      <c r="W3" s="202">
        <v>0</v>
      </c>
      <c r="X3" s="202">
        <v>0</v>
      </c>
      <c r="Y3" s="202">
        <v>0</v>
      </c>
      <c r="Z3" s="202">
        <v>0</v>
      </c>
      <c r="AA3" s="202">
        <v>0</v>
      </c>
      <c r="AB3" s="202">
        <v>0</v>
      </c>
      <c r="AC3" s="202">
        <v>0</v>
      </c>
      <c r="AD3" s="202">
        <v>0</v>
      </c>
      <c r="AE3" s="202">
        <v>0</v>
      </c>
      <c r="AF3" s="202">
        <v>0</v>
      </c>
      <c r="AG3" s="202">
        <v>0</v>
      </c>
      <c r="AH3" s="202">
        <v>0</v>
      </c>
      <c r="AI3" s="202">
        <v>0</v>
      </c>
      <c r="AJ3" s="202">
        <v>0</v>
      </c>
    </row>
    <row r="4" spans="2:36" s="133" customFormat="1">
      <c r="K4" s="202" t="s">
        <v>194</v>
      </c>
      <c r="L4" s="202">
        <v>0</v>
      </c>
      <c r="M4" s="202">
        <v>-4788.2963646704502</v>
      </c>
      <c r="N4" s="202">
        <v>-9876.8937096018999</v>
      </c>
      <c r="O4" s="202">
        <v>-15213.128723510315</v>
      </c>
      <c r="P4" s="202">
        <v>-23000.413155818282</v>
      </c>
      <c r="Q4" s="202">
        <v>-28607.8353616963</v>
      </c>
      <c r="R4" s="202">
        <v>-33619.593509212624</v>
      </c>
      <c r="S4" s="202">
        <v>-38555.84159115504</v>
      </c>
      <c r="T4" s="202">
        <v>-43273.605256683746</v>
      </c>
      <c r="U4" s="202">
        <v>-48365.6963555607</v>
      </c>
      <c r="V4" s="202">
        <v>-53365.624421097418</v>
      </c>
      <c r="W4" s="202">
        <v>-57785.565114509009</v>
      </c>
      <c r="X4" s="202">
        <v>-61183.979169298698</v>
      </c>
      <c r="Y4" s="202">
        <v>-64347.392216176842</v>
      </c>
      <c r="Z4" s="202">
        <v>-67144.511926605148</v>
      </c>
      <c r="AA4" s="202">
        <v>-69782.167995899901</v>
      </c>
      <c r="AB4" s="202">
        <v>-71994.23892734808</v>
      </c>
      <c r="AC4" s="202">
        <v>-73973.659304161178</v>
      </c>
      <c r="AD4" s="202">
        <v>-75370.282389865053</v>
      </c>
      <c r="AE4" s="202">
        <v>-76766.905475568929</v>
      </c>
      <c r="AF4" s="202">
        <v>-78163.528561272804</v>
      </c>
      <c r="AG4" s="202">
        <v>-79560.151646976679</v>
      </c>
      <c r="AH4" s="202">
        <v>-80956.774732680555</v>
      </c>
      <c r="AI4" s="202">
        <v>-82353.39781838443</v>
      </c>
      <c r="AJ4" s="202">
        <v>-83750.020904088306</v>
      </c>
    </row>
    <row r="5" spans="2:36" s="133" customFormat="1">
      <c r="K5" s="202" t="s">
        <v>195</v>
      </c>
      <c r="L5" s="202">
        <v>0</v>
      </c>
      <c r="M5" s="202">
        <v>-88.022401271560113</v>
      </c>
      <c r="N5" s="202">
        <v>-228.15365613339696</v>
      </c>
      <c r="O5" s="202">
        <v>-454.61652088590108</v>
      </c>
      <c r="P5" s="202">
        <v>-705.88615699525087</v>
      </c>
      <c r="Q5" s="202">
        <v>-998.96610035711046</v>
      </c>
      <c r="R5" s="202">
        <v>-1326.779944246199</v>
      </c>
      <c r="S5" s="202">
        <v>-1700.4868115895079</v>
      </c>
      <c r="T5" s="202">
        <v>-2133.3624684325846</v>
      </c>
      <c r="U5" s="202">
        <v>-2564.5346826280897</v>
      </c>
      <c r="V5" s="202">
        <v>-3051.1945594683839</v>
      </c>
      <c r="W5" s="202">
        <v>-3732.9543949036279</v>
      </c>
      <c r="X5" s="202">
        <v>-4505.2764315184068</v>
      </c>
      <c r="Y5" s="202">
        <v>-5584.7275643733165</v>
      </c>
      <c r="Z5" s="202">
        <v>-6881.461195836815</v>
      </c>
      <c r="AA5" s="202">
        <v>-8133.4263795515071</v>
      </c>
      <c r="AB5" s="202">
        <v>-10461.950073516309</v>
      </c>
      <c r="AC5" s="202">
        <v>-14249.492850505945</v>
      </c>
      <c r="AD5" s="202">
        <v>-18050.779819407941</v>
      </c>
      <c r="AE5" s="202">
        <v>-23663.436001048765</v>
      </c>
      <c r="AF5" s="202">
        <v>-29806.386615768373</v>
      </c>
      <c r="AG5" s="202">
        <v>-37605.530821217668</v>
      </c>
      <c r="AH5" s="202">
        <v>-46465.096566290689</v>
      </c>
      <c r="AI5" s="202">
        <v>-56491.126004949816</v>
      </c>
      <c r="AJ5" s="202">
        <v>-66517.155443608935</v>
      </c>
    </row>
    <row r="6" spans="2:36" s="133" customFormat="1">
      <c r="K6" s="202" t="s">
        <v>196</v>
      </c>
      <c r="L6" s="202">
        <v>0</v>
      </c>
      <c r="M6" s="202">
        <v>1047.4360997384415</v>
      </c>
      <c r="N6" s="202">
        <v>1985.9207982332077</v>
      </c>
      <c r="O6" s="202">
        <v>2917.1288439397949</v>
      </c>
      <c r="P6" s="202">
        <v>3788.6057649453155</v>
      </c>
      <c r="Q6" s="202">
        <v>4623.2653972905773</v>
      </c>
      <c r="R6" s="202">
        <v>5385.1391188312527</v>
      </c>
      <c r="S6" s="202">
        <v>6076.9256700121014</v>
      </c>
      <c r="T6" s="202">
        <v>6698.5564260571055</v>
      </c>
      <c r="U6" s="202">
        <v>7260.706521416897</v>
      </c>
      <c r="V6" s="202">
        <v>7777.1622928786619</v>
      </c>
      <c r="W6" s="202">
        <v>8260.2034396316012</v>
      </c>
      <c r="X6" s="202">
        <v>8708.5456396817317</v>
      </c>
      <c r="Y6" s="202">
        <v>9119.3612719353405</v>
      </c>
      <c r="Z6" s="202">
        <v>9482.7151154657568</v>
      </c>
      <c r="AA6" s="202">
        <v>9793.8938582897881</v>
      </c>
      <c r="AB6" s="202">
        <v>10047.787965203132</v>
      </c>
      <c r="AC6" s="202">
        <v>10239.0393794379</v>
      </c>
      <c r="AD6" s="202">
        <v>10368.61020580022</v>
      </c>
      <c r="AE6" s="202">
        <v>10510.246743392323</v>
      </c>
      <c r="AF6" s="202">
        <v>10650.925430996171</v>
      </c>
      <c r="AG6" s="202">
        <v>10790.646268611757</v>
      </c>
      <c r="AH6" s="202">
        <v>10929.409256239089</v>
      </c>
      <c r="AI6" s="202">
        <v>11067.214393878165</v>
      </c>
      <c r="AJ6" s="202">
        <v>11204.061681528981</v>
      </c>
    </row>
    <row r="7" spans="2:36">
      <c r="L7" s="133"/>
    </row>
    <row r="8" spans="2:36">
      <c r="L8" s="133"/>
    </row>
    <row r="9" spans="2:36">
      <c r="L9" s="133"/>
    </row>
    <row r="10" spans="2:36">
      <c r="L10" s="133"/>
    </row>
    <row r="11" spans="2:36">
      <c r="L11" s="133"/>
    </row>
    <row r="12" spans="2:36">
      <c r="L12" s="133"/>
    </row>
    <row r="13" spans="2:36">
      <c r="L13" s="133"/>
    </row>
    <row r="14" spans="2:36">
      <c r="L14" s="133"/>
    </row>
    <row r="15" spans="2:36">
      <c r="L15" s="133"/>
    </row>
    <row r="16" spans="2:36">
      <c r="L16" s="133"/>
    </row>
    <row r="17" spans="8:12">
      <c r="L17" s="133"/>
    </row>
    <row r="18" spans="8:12">
      <c r="L18" s="133"/>
    </row>
    <row r="19" spans="8:12">
      <c r="L19" s="133"/>
    </row>
    <row r="28" spans="8:12">
      <c r="H28" s="20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41"/>
  <dimension ref="B2:AK28"/>
  <sheetViews>
    <sheetView workbookViewId="0"/>
  </sheetViews>
  <sheetFormatPr defaultRowHeight="12.75"/>
  <cols>
    <col min="1" max="1" width="3.42578125" style="10" customWidth="1"/>
    <col min="2" max="11" width="9.140625" style="10"/>
    <col min="12" max="12" width="50.7109375" style="10" customWidth="1"/>
    <col min="13" max="13" width="10.5703125" style="10" bestFit="1" customWidth="1"/>
    <col min="14" max="16384" width="9.140625" style="10"/>
  </cols>
  <sheetData>
    <row r="2" spans="2:37">
      <c r="B2" s="132" t="s">
        <v>183</v>
      </c>
      <c r="C2" s="133"/>
      <c r="D2" s="133"/>
      <c r="E2" s="133"/>
      <c r="F2" s="133"/>
      <c r="G2" s="133"/>
      <c r="H2" s="133"/>
      <c r="I2" s="133"/>
      <c r="J2" s="133"/>
      <c r="K2" s="133"/>
      <c r="L2" s="102"/>
      <c r="M2" s="102">
        <v>2012</v>
      </c>
      <c r="N2" s="102">
        <v>2013</v>
      </c>
      <c r="O2" s="102">
        <v>2014</v>
      </c>
      <c r="P2" s="102">
        <v>2015</v>
      </c>
      <c r="Q2" s="102">
        <v>2016</v>
      </c>
      <c r="R2" s="102">
        <v>2017</v>
      </c>
      <c r="S2" s="102">
        <v>2018</v>
      </c>
      <c r="T2" s="102">
        <v>2019</v>
      </c>
      <c r="U2" s="102">
        <v>2020</v>
      </c>
      <c r="V2" s="102">
        <v>2021</v>
      </c>
      <c r="W2" s="102">
        <v>2022</v>
      </c>
      <c r="X2" s="102">
        <v>2023</v>
      </c>
      <c r="Y2" s="102">
        <v>2024</v>
      </c>
      <c r="Z2" s="102">
        <v>2025</v>
      </c>
      <c r="AA2" s="102">
        <v>2026</v>
      </c>
      <c r="AB2" s="102">
        <v>2027</v>
      </c>
      <c r="AC2" s="102">
        <v>2028</v>
      </c>
      <c r="AD2" s="102">
        <v>2029</v>
      </c>
      <c r="AE2" s="102">
        <v>2030</v>
      </c>
      <c r="AF2" s="102">
        <v>2031</v>
      </c>
      <c r="AG2" s="102">
        <v>2032</v>
      </c>
      <c r="AH2" s="102">
        <v>2033</v>
      </c>
      <c r="AI2" s="102">
        <v>2034</v>
      </c>
      <c r="AJ2" s="102">
        <v>2035</v>
      </c>
      <c r="AK2" s="102">
        <v>2036</v>
      </c>
    </row>
    <row r="3" spans="2:37" s="133" customFormat="1">
      <c r="L3" s="202" t="s">
        <v>193</v>
      </c>
      <c r="M3" s="202">
        <v>0</v>
      </c>
      <c r="N3" s="202">
        <v>-34.005863373109605</v>
      </c>
      <c r="O3" s="202">
        <v>-1487.0936431430164</v>
      </c>
      <c r="P3" s="202">
        <v>-2027.6108846092247</v>
      </c>
      <c r="Q3" s="202">
        <v>-1332.7752553469618</v>
      </c>
      <c r="R3" s="202">
        <v>145.95365008665249</v>
      </c>
      <c r="S3" s="202">
        <v>1518.8206660737633</v>
      </c>
      <c r="T3" s="202">
        <v>3000.3441186029813</v>
      </c>
      <c r="U3" s="202">
        <v>4596.1932444901322</v>
      </c>
      <c r="V3" s="202">
        <v>6353.8131047064089</v>
      </c>
      <c r="W3" s="202">
        <v>8644.2830477367388</v>
      </c>
      <c r="X3" s="202">
        <v>11642.011877091543</v>
      </c>
      <c r="Y3" s="202">
        <v>14808.564183329465</v>
      </c>
      <c r="Z3" s="202">
        <v>16263.981135369278</v>
      </c>
      <c r="AA3" s="202">
        <v>16263.981135369278</v>
      </c>
      <c r="AB3" s="202">
        <v>16263.981135369278</v>
      </c>
      <c r="AC3" s="202">
        <v>16263.981135369278</v>
      </c>
      <c r="AD3" s="202">
        <v>16263.981135369278</v>
      </c>
      <c r="AE3" s="202">
        <v>16263.981135369278</v>
      </c>
      <c r="AF3" s="202">
        <v>16263.981135369278</v>
      </c>
      <c r="AG3" s="202">
        <v>16263.981135369278</v>
      </c>
      <c r="AH3" s="202">
        <v>16263.981135369278</v>
      </c>
      <c r="AI3" s="202">
        <v>16263.981135369278</v>
      </c>
      <c r="AJ3" s="202">
        <v>16263.981135369278</v>
      </c>
      <c r="AK3" s="202">
        <v>16263.981135369278</v>
      </c>
    </row>
    <row r="4" spans="2:37" s="133" customFormat="1">
      <c r="L4" s="202" t="s">
        <v>194</v>
      </c>
      <c r="M4" s="202">
        <v>0</v>
      </c>
      <c r="N4" s="202">
        <v>-4144.2731503545183</v>
      </c>
      <c r="O4" s="202">
        <v>-8240.598642069961</v>
      </c>
      <c r="P4" s="202">
        <v>-12198.619712971484</v>
      </c>
      <c r="Q4" s="202">
        <v>-18546.489276867746</v>
      </c>
      <c r="R4" s="202">
        <v>-22510.147471752571</v>
      </c>
      <c r="S4" s="202">
        <v>-26227.696555784834</v>
      </c>
      <c r="T4" s="202">
        <v>-29133.967425990541</v>
      </c>
      <c r="U4" s="202">
        <v>-31613.761332522579</v>
      </c>
      <c r="V4" s="202">
        <v>-34607.50923958372</v>
      </c>
      <c r="W4" s="202">
        <v>-36987.170719944472</v>
      </c>
      <c r="X4" s="202">
        <v>-38704.658821185549</v>
      </c>
      <c r="Y4" s="202">
        <v>-40371.181747315903</v>
      </c>
      <c r="Z4" s="202">
        <v>-41915.596980916256</v>
      </c>
      <c r="AA4" s="202">
        <v>-43167.401984213437</v>
      </c>
      <c r="AB4" s="202">
        <v>-44326.85047348871</v>
      </c>
      <c r="AC4" s="202">
        <v>-45418.09058356702</v>
      </c>
      <c r="AD4" s="202">
        <v>-46434.337637481251</v>
      </c>
      <c r="AE4" s="202">
        <v>-47433.03172727042</v>
      </c>
      <c r="AF4" s="202">
        <v>-48431.725817059589</v>
      </c>
      <c r="AG4" s="202">
        <v>-49430.419906848758</v>
      </c>
      <c r="AH4" s="202">
        <v>-50429.113996637927</v>
      </c>
      <c r="AI4" s="202">
        <v>-51427.808086427096</v>
      </c>
      <c r="AJ4" s="202">
        <v>-52426.502176216265</v>
      </c>
      <c r="AK4" s="202">
        <v>-53425.196266005434</v>
      </c>
    </row>
    <row r="5" spans="2:37" s="133" customFormat="1">
      <c r="L5" s="202" t="s">
        <v>195</v>
      </c>
      <c r="M5" s="202">
        <v>0</v>
      </c>
      <c r="N5" s="202">
        <v>-54.388977692794811</v>
      </c>
      <c r="O5" s="202">
        <v>-101.53375733312697</v>
      </c>
      <c r="P5" s="202">
        <v>-141.31090191383933</v>
      </c>
      <c r="Q5" s="202">
        <v>-172.37383083650855</v>
      </c>
      <c r="R5" s="202">
        <v>-198.6898510591198</v>
      </c>
      <c r="S5" s="202">
        <v>-216.79683001915382</v>
      </c>
      <c r="T5" s="202">
        <v>-226.46075094145712</v>
      </c>
      <c r="U5" s="202">
        <v>-227.2970679501056</v>
      </c>
      <c r="V5" s="202">
        <v>-217.88578459980474</v>
      </c>
      <c r="W5" s="202">
        <v>-214.39203935142805</v>
      </c>
      <c r="X5" s="202">
        <v>-211.37646145153792</v>
      </c>
      <c r="Y5" s="202">
        <v>-208.37805544662697</v>
      </c>
      <c r="Z5" s="202">
        <v>-205.45972331650671</v>
      </c>
      <c r="AA5" s="202">
        <v>-205.45972331650671</v>
      </c>
      <c r="AB5" s="202">
        <v>-205.45972331650671</v>
      </c>
      <c r="AC5" s="202">
        <v>-205.45972331650671</v>
      </c>
      <c r="AD5" s="202">
        <v>-205.45972331650671</v>
      </c>
      <c r="AE5" s="202">
        <v>-205.45972331650671</v>
      </c>
      <c r="AF5" s="202">
        <v>-205.45972331650671</v>
      </c>
      <c r="AG5" s="202">
        <v>-205.45972331650671</v>
      </c>
      <c r="AH5" s="202">
        <v>-205.45972331650671</v>
      </c>
      <c r="AI5" s="202">
        <v>-205.45972331650671</v>
      </c>
      <c r="AJ5" s="202">
        <v>-205.45972331650671</v>
      </c>
      <c r="AK5" s="202">
        <v>-205.45972331650671</v>
      </c>
    </row>
    <row r="6" spans="2:37" s="133" customFormat="1">
      <c r="L6" s="202" t="s">
        <v>196</v>
      </c>
      <c r="M6" s="202">
        <v>0</v>
      </c>
      <c r="N6" s="202">
        <v>1035.5303183204878</v>
      </c>
      <c r="O6" s="202">
        <v>2016.0153120947748</v>
      </c>
      <c r="P6" s="202">
        <v>3004.3774408540989</v>
      </c>
      <c r="Q6" s="202">
        <v>3962.4543013171251</v>
      </c>
      <c r="R6" s="202">
        <v>4914.7252558617583</v>
      </c>
      <c r="S6" s="202">
        <v>5855.7216624512967</v>
      </c>
      <c r="T6" s="202">
        <v>6792.4899891285613</v>
      </c>
      <c r="U6" s="202">
        <v>7728.1694349826248</v>
      </c>
      <c r="V6" s="202">
        <v>8669.5952788476679</v>
      </c>
      <c r="W6" s="202">
        <v>9644.002328976474</v>
      </c>
      <c r="X6" s="202">
        <v>10655.37620643552</v>
      </c>
      <c r="Y6" s="202">
        <v>11702.451135654699</v>
      </c>
      <c r="Z6" s="202">
        <v>12782.042059108018</v>
      </c>
      <c r="AA6" s="202">
        <v>13883.717518780642</v>
      </c>
      <c r="AB6" s="202">
        <v>15002.025076255313</v>
      </c>
      <c r="AC6" s="202">
        <v>16131.026114031116</v>
      </c>
      <c r="AD6" s="202">
        <v>17264.483626619978</v>
      </c>
      <c r="AE6" s="202">
        <v>18402.45494246182</v>
      </c>
      <c r="AF6" s="202">
        <v>19544.901832999196</v>
      </c>
      <c r="AG6" s="202">
        <v>20678.80772483379</v>
      </c>
      <c r="AH6" s="202">
        <v>21804.179668468041</v>
      </c>
      <c r="AI6" s="202">
        <v>22921.024777539213</v>
      </c>
      <c r="AJ6" s="202">
        <v>24029.350229274478</v>
      </c>
      <c r="AK6" s="202">
        <v>25291.715073410698</v>
      </c>
    </row>
    <row r="7" spans="2:37" s="133" customFormat="1"/>
    <row r="8" spans="2:37" s="133" customFormat="1">
      <c r="B8" s="10"/>
      <c r="C8" s="10"/>
      <c r="D8" s="10"/>
      <c r="E8" s="10"/>
      <c r="F8" s="10"/>
      <c r="G8" s="10"/>
      <c r="H8" s="10"/>
      <c r="I8" s="10"/>
      <c r="J8" s="10"/>
      <c r="K8" s="10"/>
    </row>
    <row r="28" spans="10:10">
      <c r="J28" s="20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42"/>
  <dimension ref="B2:AW20"/>
  <sheetViews>
    <sheetView workbookViewId="0"/>
  </sheetViews>
  <sheetFormatPr defaultRowHeight="12.75"/>
  <cols>
    <col min="1" max="1" width="3.5703125" style="10" customWidth="1"/>
    <col min="2" max="11" width="9.140625" style="10"/>
    <col min="12" max="12" width="16.7109375" style="10" customWidth="1"/>
    <col min="13" max="13" width="11.42578125" style="10" customWidth="1"/>
    <col min="14" max="14" width="11" style="10" customWidth="1"/>
    <col min="15" max="15" width="10" style="10" customWidth="1"/>
    <col min="16" max="16" width="10.5703125" style="10" customWidth="1"/>
    <col min="17" max="17" width="8.5703125" style="10" customWidth="1"/>
    <col min="18" max="16384" width="9.140625" style="10"/>
  </cols>
  <sheetData>
    <row r="2" spans="2:49">
      <c r="B2" s="132" t="s">
        <v>184</v>
      </c>
      <c r="M2" s="74"/>
      <c r="N2" s="74"/>
      <c r="O2" s="74"/>
      <c r="P2" s="74"/>
      <c r="Q2" s="74"/>
      <c r="R2" s="74"/>
      <c r="S2" s="74"/>
    </row>
    <row r="3" spans="2:49">
      <c r="L3" s="204"/>
      <c r="M3" s="102">
        <v>2000</v>
      </c>
      <c r="N3" s="102">
        <v>2001</v>
      </c>
      <c r="O3" s="102">
        <v>2002</v>
      </c>
      <c r="P3" s="102">
        <v>2003</v>
      </c>
      <c r="Q3" s="102">
        <v>2004</v>
      </c>
      <c r="R3" s="102">
        <v>2005</v>
      </c>
      <c r="S3" s="102">
        <v>2006</v>
      </c>
      <c r="T3" s="205">
        <v>2007</v>
      </c>
      <c r="U3" s="102">
        <v>2008</v>
      </c>
      <c r="V3" s="102">
        <v>2009</v>
      </c>
      <c r="W3" s="102">
        <v>2010</v>
      </c>
      <c r="X3" s="102">
        <v>2011</v>
      </c>
      <c r="Y3" s="102">
        <v>2012</v>
      </c>
      <c r="Z3" s="102">
        <v>2013</v>
      </c>
      <c r="AA3" s="102">
        <v>2014</v>
      </c>
      <c r="AB3" s="102">
        <v>2015</v>
      </c>
      <c r="AC3" s="102">
        <v>2016</v>
      </c>
      <c r="AD3" s="102">
        <v>2017</v>
      </c>
      <c r="AE3" s="102">
        <v>2018</v>
      </c>
      <c r="AF3" s="102">
        <v>2019</v>
      </c>
      <c r="AG3" s="102">
        <v>2020</v>
      </c>
      <c r="AH3" s="102">
        <v>2021</v>
      </c>
      <c r="AI3" s="102">
        <v>2022</v>
      </c>
      <c r="AJ3" s="102">
        <v>2023</v>
      </c>
      <c r="AK3" s="102">
        <v>2024</v>
      </c>
      <c r="AL3" s="102">
        <v>2025</v>
      </c>
      <c r="AM3" s="102">
        <v>2026</v>
      </c>
      <c r="AN3" s="102">
        <v>2027</v>
      </c>
      <c r="AO3" s="102">
        <v>2028</v>
      </c>
      <c r="AP3" s="102">
        <v>2029</v>
      </c>
      <c r="AQ3" s="102">
        <v>2030</v>
      </c>
      <c r="AR3" s="102">
        <v>2031</v>
      </c>
      <c r="AS3" s="102">
        <v>2032</v>
      </c>
      <c r="AT3" s="102">
        <v>2033</v>
      </c>
      <c r="AU3" s="102">
        <v>2034</v>
      </c>
      <c r="AV3" s="102">
        <v>2035</v>
      </c>
      <c r="AW3" s="102">
        <v>2036</v>
      </c>
    </row>
    <row r="4" spans="2:49">
      <c r="L4" s="204" t="s">
        <v>8</v>
      </c>
      <c r="M4" s="202"/>
      <c r="N4" s="202"/>
      <c r="O4" s="202"/>
      <c r="P4" s="202"/>
      <c r="Q4" s="202"/>
      <c r="R4" s="202"/>
      <c r="S4" s="202"/>
      <c r="T4" s="206"/>
      <c r="U4" s="202"/>
      <c r="V4" s="202"/>
      <c r="W4" s="202"/>
      <c r="X4" s="202"/>
      <c r="Y4" s="202">
        <v>336718.06470879889</v>
      </c>
      <c r="Z4" s="202">
        <v>332889.18204259541</v>
      </c>
      <c r="AA4" s="202">
        <v>328598.93814129679</v>
      </c>
      <c r="AB4" s="202">
        <v>323967.44830834249</v>
      </c>
      <c r="AC4" s="202">
        <v>316800.37116093072</v>
      </c>
      <c r="AD4" s="202">
        <v>311734.52864403615</v>
      </c>
      <c r="AE4" s="202">
        <v>307156.83037417138</v>
      </c>
      <c r="AF4" s="202">
        <v>302538.66197606648</v>
      </c>
      <c r="AG4" s="202">
        <v>298009.65340973967</v>
      </c>
      <c r="AH4" s="202">
        <v>293048.54019202705</v>
      </c>
      <c r="AI4" s="202">
        <v>288078.4080211118</v>
      </c>
      <c r="AJ4" s="202">
        <v>283459.74863901793</v>
      </c>
      <c r="AK4" s="202">
        <v>279737.35474766348</v>
      </c>
      <c r="AL4" s="202">
        <v>275905.30620018404</v>
      </c>
      <c r="AM4" s="202">
        <v>272174.80670182273</v>
      </c>
      <c r="AN4" s="202">
        <v>268596.36419163732</v>
      </c>
      <c r="AO4" s="202">
        <v>264309.66367313772</v>
      </c>
      <c r="AP4" s="202">
        <v>258733.95193356965</v>
      </c>
      <c r="AQ4" s="202">
        <v>253665.61270532623</v>
      </c>
      <c r="AR4" s="202">
        <v>246797.96997557356</v>
      </c>
      <c r="AS4" s="202">
        <v>239399.07496275392</v>
      </c>
      <c r="AT4" s="202">
        <v>230343.02850921635</v>
      </c>
      <c r="AU4" s="202">
        <v>220225.60266606676</v>
      </c>
      <c r="AV4" s="202">
        <v>208940.75527934285</v>
      </c>
      <c r="AW4" s="202">
        <v>197654.95004263063</v>
      </c>
    </row>
    <row r="5" spans="2:49">
      <c r="L5" s="204" t="s">
        <v>9</v>
      </c>
      <c r="M5" s="202"/>
      <c r="N5" s="202"/>
      <c r="O5" s="202"/>
      <c r="P5" s="202"/>
      <c r="Q5" s="202"/>
      <c r="R5" s="202"/>
      <c r="S5" s="202"/>
      <c r="T5" s="206"/>
      <c r="U5" s="202"/>
      <c r="V5" s="202"/>
      <c r="W5" s="202"/>
      <c r="X5" s="202"/>
      <c r="Y5" s="202">
        <v>336718.06470879889</v>
      </c>
      <c r="Z5" s="202">
        <v>333520.92703569907</v>
      </c>
      <c r="AA5" s="202">
        <v>328904.85397834762</v>
      </c>
      <c r="AB5" s="202">
        <v>325354.90065015841</v>
      </c>
      <c r="AC5" s="202">
        <v>320628.88064706489</v>
      </c>
      <c r="AD5" s="202">
        <v>319069.90629193559</v>
      </c>
      <c r="AE5" s="202">
        <v>317648.11365151993</v>
      </c>
      <c r="AF5" s="202">
        <v>317150.47063959844</v>
      </c>
      <c r="AG5" s="202">
        <v>317201.36898779904</v>
      </c>
      <c r="AH5" s="202">
        <v>316916.07806816947</v>
      </c>
      <c r="AI5" s="202">
        <v>317804.78732621623</v>
      </c>
      <c r="AJ5" s="202">
        <v>320099.417509689</v>
      </c>
      <c r="AK5" s="202">
        <v>322649.52022502065</v>
      </c>
      <c r="AL5" s="202">
        <v>323643.03119904344</v>
      </c>
      <c r="AM5" s="202">
        <v>323492.90165541891</v>
      </c>
      <c r="AN5" s="202">
        <v>323451.76072361838</v>
      </c>
      <c r="AO5" s="202">
        <v>323489.52165131574</v>
      </c>
      <c r="AP5" s="202">
        <v>323606.73210999038</v>
      </c>
      <c r="AQ5" s="202">
        <v>323746.00933604309</v>
      </c>
      <c r="AR5" s="202">
        <v>323889.76213679125</v>
      </c>
      <c r="AS5" s="202">
        <v>324024.97393883677</v>
      </c>
      <c r="AT5" s="202">
        <v>324151.65179268189</v>
      </c>
      <c r="AU5" s="202">
        <v>324269.80281196389</v>
      </c>
      <c r="AV5" s="202">
        <v>324379.43417391001</v>
      </c>
      <c r="AW5" s="202">
        <v>324643.10492825694</v>
      </c>
    </row>
    <row r="6" spans="2:49">
      <c r="L6" s="204" t="s">
        <v>54</v>
      </c>
      <c r="M6" s="202">
        <v>382756.17302767001</v>
      </c>
      <c r="N6" s="202">
        <v>388759.77243829001</v>
      </c>
      <c r="O6" s="202">
        <v>394382.96672502201</v>
      </c>
      <c r="P6" s="202">
        <v>398646.29294108599</v>
      </c>
      <c r="Q6" s="202">
        <v>402966.37805484101</v>
      </c>
      <c r="R6" s="202">
        <v>398998.02814722143</v>
      </c>
      <c r="S6" s="202">
        <v>387299.00372701103</v>
      </c>
      <c r="T6" s="206">
        <v>374916.96121710539</v>
      </c>
      <c r="U6" s="202">
        <v>371727.45647392556</v>
      </c>
      <c r="V6" s="202">
        <v>345788.9019550833</v>
      </c>
      <c r="W6" s="202">
        <v>353166.08684627782</v>
      </c>
      <c r="X6" s="202">
        <v>337777.7082838245</v>
      </c>
      <c r="Y6" s="202">
        <v>336718.06470879889</v>
      </c>
      <c r="Z6" s="2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</row>
    <row r="8" spans="2:49">
      <c r="M8" s="74"/>
      <c r="N8" s="74"/>
      <c r="O8" s="74"/>
      <c r="P8" s="74"/>
      <c r="Q8" s="74"/>
      <c r="R8" s="74"/>
      <c r="S8" s="74"/>
    </row>
    <row r="9" spans="2:49">
      <c r="M9" s="74"/>
      <c r="N9" s="74"/>
      <c r="O9" s="74"/>
      <c r="P9" s="74"/>
      <c r="Q9" s="74"/>
      <c r="R9" s="74"/>
      <c r="S9" s="74"/>
    </row>
    <row r="10" spans="2:49">
      <c r="M10" s="74"/>
      <c r="N10" s="74"/>
      <c r="O10" s="74"/>
      <c r="P10" s="74"/>
      <c r="Q10" s="74"/>
      <c r="R10" s="74"/>
      <c r="S10" s="74"/>
    </row>
    <row r="11" spans="2:49">
      <c r="M11" s="74"/>
      <c r="N11" s="74"/>
      <c r="O11" s="74"/>
      <c r="P11" s="74"/>
      <c r="Q11" s="74"/>
      <c r="R11" s="74"/>
      <c r="S11" s="74"/>
    </row>
    <row r="19" spans="18:18">
      <c r="R19" s="207"/>
    </row>
    <row r="20" spans="18:18">
      <c r="R20" s="207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43"/>
  <dimension ref="B2:AV6"/>
  <sheetViews>
    <sheetView workbookViewId="0"/>
  </sheetViews>
  <sheetFormatPr defaultRowHeight="12.75"/>
  <cols>
    <col min="1" max="1" width="3.5703125" style="10" customWidth="1"/>
    <col min="2" max="11" width="9.140625" style="10"/>
    <col min="12" max="12" width="16" style="10" customWidth="1"/>
    <col min="13" max="16384" width="9.140625" style="10"/>
  </cols>
  <sheetData>
    <row r="2" spans="2:48">
      <c r="B2" s="132" t="s">
        <v>185</v>
      </c>
    </row>
    <row r="3" spans="2:48">
      <c r="L3" s="102"/>
      <c r="M3" s="102">
        <v>2000</v>
      </c>
      <c r="N3" s="102">
        <v>2001</v>
      </c>
      <c r="O3" s="102">
        <v>2002</v>
      </c>
      <c r="P3" s="102">
        <v>2003</v>
      </c>
      <c r="Q3" s="102">
        <v>2004</v>
      </c>
      <c r="R3" s="102">
        <v>2005</v>
      </c>
      <c r="S3" s="102">
        <v>2006</v>
      </c>
      <c r="T3" s="102">
        <v>2007</v>
      </c>
      <c r="U3" s="102">
        <v>2008</v>
      </c>
      <c r="V3" s="102">
        <v>2009</v>
      </c>
      <c r="W3" s="102">
        <v>2010</v>
      </c>
      <c r="X3" s="102">
        <v>2011</v>
      </c>
      <c r="Y3" s="102">
        <v>2012</v>
      </c>
      <c r="Z3" s="102">
        <v>2013</v>
      </c>
      <c r="AA3" s="102">
        <v>2014</v>
      </c>
      <c r="AB3" s="102">
        <v>2015</v>
      </c>
      <c r="AC3" s="102">
        <v>2016</v>
      </c>
      <c r="AD3" s="102">
        <v>2017</v>
      </c>
      <c r="AE3" s="102">
        <v>2018</v>
      </c>
      <c r="AF3" s="102">
        <v>2019</v>
      </c>
      <c r="AG3" s="102">
        <v>2020</v>
      </c>
      <c r="AH3" s="102">
        <v>2021</v>
      </c>
      <c r="AI3" s="102">
        <v>2022</v>
      </c>
      <c r="AJ3" s="102">
        <v>2023</v>
      </c>
      <c r="AK3" s="102">
        <v>2024</v>
      </c>
      <c r="AL3" s="102">
        <v>2025</v>
      </c>
      <c r="AM3" s="102">
        <v>2026</v>
      </c>
      <c r="AN3" s="102">
        <v>2027</v>
      </c>
      <c r="AO3" s="102">
        <v>2028</v>
      </c>
      <c r="AP3" s="102">
        <v>2029</v>
      </c>
      <c r="AQ3" s="102">
        <v>2030</v>
      </c>
      <c r="AR3" s="102">
        <v>2031</v>
      </c>
      <c r="AS3" s="102">
        <v>2032</v>
      </c>
      <c r="AT3" s="102">
        <v>2033</v>
      </c>
      <c r="AU3" s="102">
        <v>2034</v>
      </c>
      <c r="AV3" s="102">
        <v>2035</v>
      </c>
    </row>
    <row r="4" spans="2:48">
      <c r="L4" s="102" t="s">
        <v>8</v>
      </c>
      <c r="M4" s="102">
        <v>1064.3530924709667</v>
      </c>
      <c r="N4" s="102">
        <v>1062.5753605555287</v>
      </c>
      <c r="O4" s="102">
        <v>1102.8255566675407</v>
      </c>
      <c r="P4" s="102">
        <v>1128.5631672858083</v>
      </c>
      <c r="Q4" s="102">
        <v>1082.0903125982002</v>
      </c>
      <c r="R4" s="102">
        <v>1040.746437594901</v>
      </c>
      <c r="S4" s="102">
        <v>1027.2632368389461</v>
      </c>
      <c r="T4" s="102">
        <v>1059.7009761727327</v>
      </c>
      <c r="U4" s="102">
        <v>1062.6581205552768</v>
      </c>
      <c r="V4" s="102">
        <v>1019.8058173465067</v>
      </c>
      <c r="W4" s="102">
        <v>1099.0218329506433</v>
      </c>
      <c r="X4" s="102">
        <v>1015.4004307101559</v>
      </c>
      <c r="Y4" s="102">
        <v>866.4246596595317</v>
      </c>
      <c r="Z4" s="102">
        <v>844.26890850768564</v>
      </c>
      <c r="AA4" s="102">
        <v>867.3272787216921</v>
      </c>
      <c r="AB4" s="102">
        <v>866.2244582701685</v>
      </c>
      <c r="AC4" s="102">
        <v>837.64335537025227</v>
      </c>
      <c r="AD4" s="102">
        <v>817.70723547895875</v>
      </c>
      <c r="AE4" s="102">
        <v>818.25469377548347</v>
      </c>
      <c r="AF4" s="102">
        <v>805.79186586415267</v>
      </c>
      <c r="AG4" s="102">
        <v>794.87250613298954</v>
      </c>
      <c r="AH4" s="102">
        <v>770.49146974272765</v>
      </c>
      <c r="AI4" s="102">
        <v>753.79034486737658</v>
      </c>
      <c r="AJ4" s="102">
        <v>740.88595790824206</v>
      </c>
      <c r="AK4" s="102">
        <v>739.08528452148175</v>
      </c>
      <c r="AL4" s="102">
        <v>716.13229341689248</v>
      </c>
      <c r="AM4" s="102">
        <v>699.06740727469196</v>
      </c>
      <c r="AN4" s="102">
        <v>689.7735915381661</v>
      </c>
      <c r="AO4" s="102">
        <v>675.88425888971119</v>
      </c>
      <c r="AP4" s="102">
        <v>666.08413193422132</v>
      </c>
      <c r="AQ4" s="102">
        <v>646.53777512234421</v>
      </c>
      <c r="AR4" s="102">
        <v>635.2668172632234</v>
      </c>
      <c r="AS4" s="102">
        <v>629.3325369229774</v>
      </c>
      <c r="AT4" s="102">
        <v>615.125928562284</v>
      </c>
      <c r="AU4" s="102">
        <v>602.97332807723922</v>
      </c>
      <c r="AV4" s="102">
        <v>599.67992512563069</v>
      </c>
    </row>
    <row r="5" spans="2:48">
      <c r="L5" s="102" t="s">
        <v>9</v>
      </c>
      <c r="M5" s="102">
        <v>1064.3530924709667</v>
      </c>
      <c r="N5" s="102">
        <v>1062.5753605555287</v>
      </c>
      <c r="O5" s="102">
        <v>1102.8255566675407</v>
      </c>
      <c r="P5" s="102">
        <v>1128.5631672858083</v>
      </c>
      <c r="Q5" s="102">
        <v>1082.0903125982002</v>
      </c>
      <c r="R5" s="102">
        <v>1040.746437594901</v>
      </c>
      <c r="S5" s="102">
        <v>1027.2632368389461</v>
      </c>
      <c r="T5" s="102">
        <v>1059.7009761727327</v>
      </c>
      <c r="U5" s="102">
        <v>1062.6581205552768</v>
      </c>
      <c r="V5" s="102">
        <v>1019.8058173465067</v>
      </c>
      <c r="W5" s="102">
        <v>1099.0218329506433</v>
      </c>
      <c r="X5" s="102">
        <v>1015.4004307101559</v>
      </c>
      <c r="Y5" s="102">
        <v>866.4246596595317</v>
      </c>
      <c r="Z5" s="102">
        <v>850.05218292113761</v>
      </c>
      <c r="AA5" s="102">
        <v>887.1589760259551</v>
      </c>
      <c r="AB5" s="102">
        <v>895.05392793843976</v>
      </c>
      <c r="AC5" s="102">
        <v>882.05933673181653</v>
      </c>
      <c r="AD5" s="102">
        <v>862.64275639813604</v>
      </c>
      <c r="AE5" s="102">
        <v>847.2806167134047</v>
      </c>
      <c r="AF5" s="102">
        <v>841.6942881225923</v>
      </c>
      <c r="AG5" s="102">
        <v>875.05699870871683</v>
      </c>
      <c r="AH5" s="102">
        <v>890.30640852537181</v>
      </c>
      <c r="AI5" s="102">
        <v>896.348600543516</v>
      </c>
      <c r="AJ5" s="102">
        <v>902.56812468791259</v>
      </c>
      <c r="AK5" s="102">
        <v>902.99953043956873</v>
      </c>
      <c r="AL5" s="102">
        <v>891.44919894579698</v>
      </c>
      <c r="AM5" s="102">
        <v>880.36013222376869</v>
      </c>
      <c r="AN5" s="102">
        <v>874.88333293601318</v>
      </c>
      <c r="AO5" s="102">
        <v>864.71827419605177</v>
      </c>
      <c r="AP5" s="102">
        <v>849.43454173600026</v>
      </c>
      <c r="AQ5" s="102">
        <v>838.04472651057108</v>
      </c>
      <c r="AR5" s="102">
        <v>822.35539144973529</v>
      </c>
      <c r="AS5" s="102">
        <v>820.17989545154171</v>
      </c>
      <c r="AT5" s="102">
        <v>798.92287740559618</v>
      </c>
      <c r="AU5" s="102">
        <v>783.97241821310251</v>
      </c>
      <c r="AV5" s="102">
        <v>778.19767285229955</v>
      </c>
    </row>
    <row r="6" spans="2:48">
      <c r="L6" s="102" t="s">
        <v>54</v>
      </c>
      <c r="M6" s="102">
        <v>1064.3530924709667</v>
      </c>
      <c r="N6" s="102">
        <v>1062.5753605555287</v>
      </c>
      <c r="O6" s="102">
        <v>1102.8255566675407</v>
      </c>
      <c r="P6" s="102">
        <v>1128.5631672858083</v>
      </c>
      <c r="Q6" s="102">
        <v>1082.0903125982002</v>
      </c>
      <c r="R6" s="102">
        <v>1040.746437594901</v>
      </c>
      <c r="S6" s="102">
        <v>1027.2632368389461</v>
      </c>
      <c r="T6" s="102">
        <v>1059.7009761727327</v>
      </c>
      <c r="U6" s="102">
        <v>1062.6581205552768</v>
      </c>
      <c r="V6" s="102">
        <v>1019.8058173465067</v>
      </c>
      <c r="W6" s="102">
        <v>1099.0218329506433</v>
      </c>
      <c r="X6" s="102">
        <v>1015.4004307101559</v>
      </c>
      <c r="Y6" s="102">
        <v>866.4246596595317</v>
      </c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44"/>
  <dimension ref="B2:AU8"/>
  <sheetViews>
    <sheetView workbookViewId="0"/>
  </sheetViews>
  <sheetFormatPr defaultRowHeight="12.75"/>
  <cols>
    <col min="1" max="1" width="2" style="10" customWidth="1"/>
    <col min="2" max="10" width="9.140625" style="10"/>
    <col min="11" max="11" width="18.28515625" style="10" bestFit="1" customWidth="1"/>
    <col min="12" max="12" width="9.28515625" style="10" customWidth="1"/>
    <col min="13" max="13" width="10.140625" style="10" customWidth="1"/>
    <col min="14" max="14" width="9.7109375" style="10" customWidth="1"/>
    <col min="15" max="15" width="9.140625" style="10"/>
    <col min="16" max="16" width="8.7109375" style="10" customWidth="1"/>
    <col min="17" max="16384" width="9.140625" style="10"/>
  </cols>
  <sheetData>
    <row r="2" spans="2:47">
      <c r="B2" s="132" t="s">
        <v>186</v>
      </c>
    </row>
    <row r="3" spans="2:47">
      <c r="K3" s="102"/>
      <c r="L3" s="102">
        <v>2000</v>
      </c>
      <c r="M3" s="102">
        <v>2001</v>
      </c>
      <c r="N3" s="102">
        <v>2002</v>
      </c>
      <c r="O3" s="102">
        <v>2003</v>
      </c>
      <c r="P3" s="102">
        <v>2004</v>
      </c>
      <c r="Q3" s="102">
        <v>2005</v>
      </c>
      <c r="R3" s="102">
        <v>2006</v>
      </c>
      <c r="S3" s="102">
        <v>2007</v>
      </c>
      <c r="T3" s="102">
        <v>2008</v>
      </c>
      <c r="U3" s="102">
        <v>2009</v>
      </c>
      <c r="V3" s="102">
        <v>2010</v>
      </c>
      <c r="W3" s="102">
        <v>2011</v>
      </c>
      <c r="X3" s="102">
        <v>2012</v>
      </c>
      <c r="Y3" s="102">
        <v>2013</v>
      </c>
      <c r="Z3" s="102">
        <v>2014</v>
      </c>
      <c r="AA3" s="102">
        <v>2015</v>
      </c>
      <c r="AB3" s="102">
        <v>2016</v>
      </c>
      <c r="AC3" s="102">
        <v>2017</v>
      </c>
      <c r="AD3" s="102">
        <v>2018</v>
      </c>
      <c r="AE3" s="102">
        <v>2019</v>
      </c>
      <c r="AF3" s="102">
        <v>2020</v>
      </c>
      <c r="AG3" s="102">
        <v>2021</v>
      </c>
      <c r="AH3" s="102">
        <v>2022</v>
      </c>
      <c r="AI3" s="102">
        <v>2023</v>
      </c>
      <c r="AJ3" s="102">
        <v>2024</v>
      </c>
      <c r="AK3" s="102">
        <v>2025</v>
      </c>
      <c r="AL3" s="102">
        <v>2026</v>
      </c>
      <c r="AM3" s="102">
        <v>2027</v>
      </c>
      <c r="AN3" s="102">
        <v>2028</v>
      </c>
      <c r="AO3" s="102">
        <v>2029</v>
      </c>
      <c r="AP3" s="102">
        <v>2030</v>
      </c>
      <c r="AQ3" s="102">
        <v>2031</v>
      </c>
      <c r="AR3" s="102">
        <v>2032</v>
      </c>
      <c r="AS3" s="102">
        <v>2033</v>
      </c>
      <c r="AT3" s="102">
        <v>2034</v>
      </c>
      <c r="AU3" s="102">
        <v>2035</v>
      </c>
    </row>
    <row r="4" spans="2:47">
      <c r="K4" s="102" t="s">
        <v>187</v>
      </c>
      <c r="L4" s="102">
        <v>382.75617302767012</v>
      </c>
      <c r="M4" s="102">
        <v>388.75977243829016</v>
      </c>
      <c r="N4" s="102">
        <v>394.38296672502207</v>
      </c>
      <c r="O4" s="102">
        <v>398.6462929410859</v>
      </c>
      <c r="P4" s="102">
        <v>402.96637805484079</v>
      </c>
      <c r="Q4" s="102">
        <v>398.99802814722142</v>
      </c>
      <c r="R4" s="102">
        <v>387.29900372701104</v>
      </c>
      <c r="S4" s="102">
        <v>374.91696121710538</v>
      </c>
      <c r="T4" s="102">
        <v>371.72745647392554</v>
      </c>
      <c r="U4" s="102">
        <v>345.7889019550833</v>
      </c>
      <c r="V4" s="102">
        <v>353.16608684627784</v>
      </c>
      <c r="W4" s="102">
        <v>337.7777082838245</v>
      </c>
      <c r="X4" s="102">
        <v>336.71806470879886</v>
      </c>
      <c r="Y4" s="102">
        <v>332.88918204259539</v>
      </c>
      <c r="Z4" s="102">
        <v>328.5989381412968</v>
      </c>
      <c r="AA4" s="102">
        <v>323.96744830834251</v>
      </c>
      <c r="AB4" s="102">
        <v>316.80037116093069</v>
      </c>
      <c r="AC4" s="102">
        <v>311.73452864403617</v>
      </c>
      <c r="AD4" s="102">
        <v>307.15683037417136</v>
      </c>
      <c r="AE4" s="102">
        <v>302.53866197606646</v>
      </c>
      <c r="AF4" s="102">
        <v>298.00965340973966</v>
      </c>
      <c r="AG4" s="102">
        <v>293.04854019202708</v>
      </c>
      <c r="AH4" s="102">
        <v>288.07840802111178</v>
      </c>
      <c r="AI4" s="102">
        <v>283.4597486390179</v>
      </c>
      <c r="AJ4" s="102">
        <v>279.73735474766346</v>
      </c>
      <c r="AK4" s="102">
        <v>275.90530620018404</v>
      </c>
      <c r="AL4" s="102">
        <v>272.17480670182272</v>
      </c>
      <c r="AM4" s="102">
        <v>268.59636419163729</v>
      </c>
      <c r="AN4" s="102">
        <v>264.30966367313772</v>
      </c>
      <c r="AO4" s="102">
        <v>258.73395193356964</v>
      </c>
      <c r="AP4" s="102">
        <v>253.66561270532623</v>
      </c>
      <c r="AQ4" s="102">
        <v>246.79796997557355</v>
      </c>
      <c r="AR4" s="102">
        <v>239.39907496275393</v>
      </c>
      <c r="AS4" s="102">
        <v>230.34302850921637</v>
      </c>
      <c r="AT4" s="102">
        <v>220.22560266606675</v>
      </c>
      <c r="AU4" s="102">
        <v>208.94075527934285</v>
      </c>
    </row>
    <row r="5" spans="2:47">
      <c r="K5" s="102" t="s">
        <v>188</v>
      </c>
      <c r="L5" s="202">
        <v>343.67542862929668</v>
      </c>
      <c r="M5" s="202">
        <v>330.24192538923865</v>
      </c>
      <c r="N5" s="202">
        <v>337.81247768551879</v>
      </c>
      <c r="O5" s="202">
        <v>330.74014627772243</v>
      </c>
      <c r="P5" s="202">
        <v>327.24669599035929</v>
      </c>
      <c r="Q5" s="202">
        <v>313.65589118667953</v>
      </c>
      <c r="R5" s="202">
        <v>295.98533472593499</v>
      </c>
      <c r="S5" s="202">
        <v>293.77152043862725</v>
      </c>
      <c r="T5" s="202">
        <v>284.94525309835132</v>
      </c>
      <c r="U5" s="202">
        <v>262.32029198142345</v>
      </c>
      <c r="V5" s="202">
        <v>265.07574610436558</v>
      </c>
      <c r="W5" s="202">
        <v>257.05041939633134</v>
      </c>
      <c r="X5" s="202">
        <v>248.00350322873427</v>
      </c>
      <c r="Y5" s="202">
        <v>250.33653735471634</v>
      </c>
      <c r="Z5" s="202">
        <v>253.30359077212864</v>
      </c>
      <c r="AA5" s="202">
        <v>249.48680340479095</v>
      </c>
      <c r="AB5" s="202">
        <v>245.98362611520582</v>
      </c>
      <c r="AC5" s="202">
        <v>243.43673108736985</v>
      </c>
      <c r="AD5" s="202">
        <v>240.05736751875421</v>
      </c>
      <c r="AE5" s="202">
        <v>236.28492022991711</v>
      </c>
      <c r="AF5" s="202">
        <v>233.22002410088834</v>
      </c>
      <c r="AG5" s="202">
        <v>228.83965752669232</v>
      </c>
      <c r="AH5" s="202">
        <v>224.35079687046988</v>
      </c>
      <c r="AI5" s="202">
        <v>219.6212466363736</v>
      </c>
      <c r="AJ5" s="202">
        <v>213.48542306833292</v>
      </c>
      <c r="AK5" s="202">
        <v>207.78406649754334</v>
      </c>
      <c r="AL5" s="202">
        <v>203.10619747957674</v>
      </c>
      <c r="AM5" s="202">
        <v>198.98384961506358</v>
      </c>
      <c r="AN5" s="202">
        <v>194.49674825153119</v>
      </c>
      <c r="AO5" s="202">
        <v>191.04207188409146</v>
      </c>
      <c r="AP5" s="202">
        <v>188.67513503859769</v>
      </c>
      <c r="AQ5" s="202">
        <v>185.50882309192255</v>
      </c>
      <c r="AR5" s="202">
        <v>182.68044924637164</v>
      </c>
      <c r="AS5" s="202">
        <v>177.76766319346063</v>
      </c>
      <c r="AT5" s="202">
        <v>172.88414048635107</v>
      </c>
      <c r="AU5" s="202">
        <v>169.76933555915144</v>
      </c>
    </row>
    <row r="6" spans="2:47">
      <c r="K6" s="102" t="s">
        <v>189</v>
      </c>
      <c r="L6" s="202">
        <v>196.49727611799997</v>
      </c>
      <c r="M6" s="202">
        <v>212.00824535700002</v>
      </c>
      <c r="N6" s="202">
        <v>228.400561321</v>
      </c>
      <c r="O6" s="202">
        <v>224.50037182700007</v>
      </c>
      <c r="P6" s="202">
        <v>244.87069141700002</v>
      </c>
      <c r="Q6" s="202">
        <v>233.66572347299996</v>
      </c>
      <c r="R6" s="202">
        <v>217.72283246399996</v>
      </c>
      <c r="S6" s="202">
        <v>269.66844838099996</v>
      </c>
      <c r="T6" s="202">
        <v>286.82360462700001</v>
      </c>
      <c r="U6" s="202">
        <v>283.66655320899991</v>
      </c>
      <c r="V6" s="202">
        <v>309.49299999999999</v>
      </c>
      <c r="W6" s="202">
        <v>243.14030303000001</v>
      </c>
      <c r="X6" s="202">
        <v>167.55271247599859</v>
      </c>
      <c r="Y6" s="202">
        <v>155.62502759500063</v>
      </c>
      <c r="Z6" s="202">
        <v>172.32184300493421</v>
      </c>
      <c r="AA6" s="202">
        <v>172.20224222495301</v>
      </c>
      <c r="AB6" s="202">
        <v>150.94849734625598</v>
      </c>
      <c r="AC6" s="202">
        <v>151.44267966727284</v>
      </c>
      <c r="AD6" s="202">
        <v>163.36129246158563</v>
      </c>
      <c r="AE6" s="202">
        <v>156.9668831081953</v>
      </c>
      <c r="AF6" s="202">
        <v>155.21607420848122</v>
      </c>
      <c r="AG6" s="202">
        <v>142.8222264336396</v>
      </c>
      <c r="AH6" s="202">
        <v>133.42161528487446</v>
      </c>
      <c r="AI6" s="202">
        <v>128.00246223579649</v>
      </c>
      <c r="AJ6" s="202">
        <v>135.62029843307232</v>
      </c>
      <c r="AK6" s="202">
        <v>120.00471097293941</v>
      </c>
      <c r="AL6" s="202">
        <v>110.64754527850771</v>
      </c>
      <c r="AM6" s="202">
        <v>110.64669821874493</v>
      </c>
      <c r="AN6" s="202">
        <v>107.63156771956739</v>
      </c>
      <c r="AO6" s="202">
        <v>108.58769799062173</v>
      </c>
      <c r="AP6" s="202">
        <v>95.650349216966845</v>
      </c>
      <c r="AQ6" s="202">
        <v>93.318155586473466</v>
      </c>
      <c r="AR6" s="202">
        <v>95.057907540504999</v>
      </c>
      <c r="AS6" s="202">
        <v>90.028064882442365</v>
      </c>
      <c r="AT6" s="202">
        <v>88.958115079136803</v>
      </c>
      <c r="AU6" s="202">
        <v>96.251235062698228</v>
      </c>
    </row>
    <row r="7" spans="2:47">
      <c r="K7" s="102" t="s">
        <v>190</v>
      </c>
      <c r="L7" s="102">
        <v>141.42421469599998</v>
      </c>
      <c r="M7" s="102">
        <v>131.56541737100005</v>
      </c>
      <c r="N7" s="102">
        <v>142.22955093599995</v>
      </c>
      <c r="O7" s="102">
        <v>174.67635623999976</v>
      </c>
      <c r="P7" s="102">
        <v>107.00654713600001</v>
      </c>
      <c r="Q7" s="102">
        <v>94.426794788000024</v>
      </c>
      <c r="R7" s="102">
        <v>126.256065922</v>
      </c>
      <c r="S7" s="102">
        <v>121.344046136</v>
      </c>
      <c r="T7" s="102">
        <v>119.16180635599993</v>
      </c>
      <c r="U7" s="102">
        <v>128.03007020100011</v>
      </c>
      <c r="V7" s="102">
        <v>171.28700000000001</v>
      </c>
      <c r="W7" s="102">
        <v>177.43199999999999</v>
      </c>
      <c r="X7" s="102">
        <v>114.15037924600006</v>
      </c>
      <c r="Y7" s="202">
        <v>105.41816151537324</v>
      </c>
      <c r="Z7" s="202">
        <v>113.1029068033325</v>
      </c>
      <c r="AA7" s="202">
        <v>120.56796433208208</v>
      </c>
      <c r="AB7" s="202">
        <v>123.9108607478598</v>
      </c>
      <c r="AC7" s="202">
        <v>111.09329608027987</v>
      </c>
      <c r="AD7" s="202">
        <v>107.67920342097224</v>
      </c>
      <c r="AE7" s="202">
        <v>110.00140054997377</v>
      </c>
      <c r="AF7" s="202">
        <v>108.42675441388026</v>
      </c>
      <c r="AG7" s="202">
        <v>105.78104559036862</v>
      </c>
      <c r="AH7" s="202">
        <v>107.93952469092039</v>
      </c>
      <c r="AI7" s="202">
        <v>109.80250039705402</v>
      </c>
      <c r="AJ7" s="202">
        <v>110.24220827241308</v>
      </c>
      <c r="AK7" s="202">
        <v>112.43820974622562</v>
      </c>
      <c r="AL7" s="202">
        <v>113.13885781478486</v>
      </c>
      <c r="AM7" s="202">
        <v>111.54667951272032</v>
      </c>
      <c r="AN7" s="202">
        <v>109.44627924547495</v>
      </c>
      <c r="AO7" s="202">
        <v>107.72041012593839</v>
      </c>
      <c r="AP7" s="202">
        <v>108.54667816145357</v>
      </c>
      <c r="AQ7" s="202">
        <v>109.64186860925382</v>
      </c>
      <c r="AR7" s="202">
        <v>112.19510517334692</v>
      </c>
      <c r="AS7" s="202">
        <v>116.98717197716466</v>
      </c>
      <c r="AT7" s="202">
        <v>120.90546984568464</v>
      </c>
      <c r="AU7" s="202">
        <v>124.71859922443819</v>
      </c>
    </row>
    <row r="8" spans="2:47">
      <c r="K8" s="102" t="s">
        <v>191</v>
      </c>
      <c r="L8" s="102">
        <v>1064.3530924709667</v>
      </c>
      <c r="M8" s="102">
        <v>1062.5753605555287</v>
      </c>
      <c r="N8" s="102">
        <v>1102.8255566675407</v>
      </c>
      <c r="O8" s="102">
        <v>1128.5631672858083</v>
      </c>
      <c r="P8" s="102">
        <v>1082.0903125982002</v>
      </c>
      <c r="Q8" s="102">
        <v>1040.746437594901</v>
      </c>
      <c r="R8" s="102">
        <v>1027.2632368389461</v>
      </c>
      <c r="S8" s="102">
        <v>1059.7009761727327</v>
      </c>
      <c r="T8" s="102">
        <v>1062.6581205552768</v>
      </c>
      <c r="U8" s="102">
        <v>1019.8058173465067</v>
      </c>
      <c r="V8" s="102">
        <v>1099.0218329506433</v>
      </c>
      <c r="W8" s="102">
        <v>1015.4004307101559</v>
      </c>
      <c r="X8" s="102">
        <v>866.4246596595317</v>
      </c>
      <c r="Y8" s="102">
        <v>844.26890850768564</v>
      </c>
      <c r="Z8" s="102">
        <v>867.3272787216921</v>
      </c>
      <c r="AA8" s="102">
        <v>866.2244582701685</v>
      </c>
      <c r="AB8" s="102">
        <v>837.64335537025227</v>
      </c>
      <c r="AC8" s="102">
        <v>817.70723547895875</v>
      </c>
      <c r="AD8" s="102">
        <v>818.25469377548347</v>
      </c>
      <c r="AE8" s="102">
        <v>805.79186586415267</v>
      </c>
      <c r="AF8" s="102">
        <v>794.87250613298954</v>
      </c>
      <c r="AG8" s="102">
        <v>770.49146974272765</v>
      </c>
      <c r="AH8" s="102">
        <v>753.79034486737658</v>
      </c>
      <c r="AI8" s="102">
        <v>740.88595790824206</v>
      </c>
      <c r="AJ8" s="102">
        <v>739.08528452148175</v>
      </c>
      <c r="AK8" s="102">
        <v>716.13229341689248</v>
      </c>
      <c r="AL8" s="102">
        <v>699.06740727469196</v>
      </c>
      <c r="AM8" s="102">
        <v>689.7735915381661</v>
      </c>
      <c r="AN8" s="102">
        <v>675.88425888971119</v>
      </c>
      <c r="AO8" s="102">
        <v>666.08413193422132</v>
      </c>
      <c r="AP8" s="102">
        <v>646.53777512234421</v>
      </c>
      <c r="AQ8" s="102">
        <v>635.2668172632234</v>
      </c>
      <c r="AR8" s="102">
        <v>629.3325369229774</v>
      </c>
      <c r="AS8" s="102">
        <v>615.125928562284</v>
      </c>
      <c r="AT8" s="102">
        <v>602.97332807723922</v>
      </c>
      <c r="AU8" s="102">
        <v>599.67992512563069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45"/>
  <dimension ref="B2:AV8"/>
  <sheetViews>
    <sheetView workbookViewId="0"/>
  </sheetViews>
  <sheetFormatPr defaultRowHeight="12.75"/>
  <cols>
    <col min="1" max="1" width="3" style="10" customWidth="1"/>
    <col min="2" max="11" width="9.140625" style="10"/>
    <col min="12" max="12" width="18.28515625" style="10" bestFit="1" customWidth="1"/>
    <col min="13" max="13" width="11.5703125" style="10" customWidth="1"/>
    <col min="14" max="14" width="12.140625" style="10" customWidth="1"/>
    <col min="15" max="15" width="12.7109375" style="10" customWidth="1"/>
    <col min="16" max="17" width="11.140625" style="10" customWidth="1"/>
    <col min="18" max="16384" width="9.140625" style="10"/>
  </cols>
  <sheetData>
    <row r="2" spans="2:48">
      <c r="B2" s="132" t="s">
        <v>192</v>
      </c>
    </row>
    <row r="3" spans="2:48">
      <c r="L3" s="102"/>
      <c r="M3" s="102">
        <v>2000</v>
      </c>
      <c r="N3" s="102">
        <v>2001</v>
      </c>
      <c r="O3" s="102">
        <v>2002</v>
      </c>
      <c r="P3" s="102">
        <v>2003</v>
      </c>
      <c r="Q3" s="102">
        <v>2004</v>
      </c>
      <c r="R3" s="102">
        <v>2005</v>
      </c>
      <c r="S3" s="102">
        <v>2006</v>
      </c>
      <c r="T3" s="102">
        <v>2007</v>
      </c>
      <c r="U3" s="102">
        <v>2008</v>
      </c>
      <c r="V3" s="102">
        <v>2009</v>
      </c>
      <c r="W3" s="102">
        <v>2010</v>
      </c>
      <c r="X3" s="102">
        <v>2011</v>
      </c>
      <c r="Y3" s="102">
        <v>2012</v>
      </c>
      <c r="Z3" s="102">
        <v>2013</v>
      </c>
      <c r="AA3" s="102">
        <v>2014</v>
      </c>
      <c r="AB3" s="102">
        <v>2015</v>
      </c>
      <c r="AC3" s="102">
        <v>2016</v>
      </c>
      <c r="AD3" s="102">
        <v>2017</v>
      </c>
      <c r="AE3" s="102">
        <v>2018</v>
      </c>
      <c r="AF3" s="102">
        <v>2019</v>
      </c>
      <c r="AG3" s="102">
        <v>2020</v>
      </c>
      <c r="AH3" s="102">
        <v>2021</v>
      </c>
      <c r="AI3" s="102">
        <v>2022</v>
      </c>
      <c r="AJ3" s="102">
        <v>2023</v>
      </c>
      <c r="AK3" s="102">
        <v>2024</v>
      </c>
      <c r="AL3" s="102">
        <v>2025</v>
      </c>
      <c r="AM3" s="102">
        <v>2026</v>
      </c>
      <c r="AN3" s="102">
        <v>2027</v>
      </c>
      <c r="AO3" s="102">
        <v>2028</v>
      </c>
      <c r="AP3" s="102">
        <v>2029</v>
      </c>
      <c r="AQ3" s="102">
        <v>2030</v>
      </c>
      <c r="AR3" s="102">
        <v>2031</v>
      </c>
      <c r="AS3" s="102">
        <v>2032</v>
      </c>
      <c r="AT3" s="102">
        <v>2033</v>
      </c>
      <c r="AU3" s="102">
        <v>2034</v>
      </c>
      <c r="AV3" s="102">
        <v>2035</v>
      </c>
    </row>
    <row r="4" spans="2:48">
      <c r="L4" s="102" t="s">
        <v>187</v>
      </c>
      <c r="M4" s="102">
        <v>382.75617302767012</v>
      </c>
      <c r="N4" s="102">
        <v>388.75977243829016</v>
      </c>
      <c r="O4" s="102">
        <v>394.38296672502207</v>
      </c>
      <c r="P4" s="102">
        <v>398.6462929410859</v>
      </c>
      <c r="Q4" s="102">
        <v>402.96637805484079</v>
      </c>
      <c r="R4" s="102">
        <v>398.99802814722142</v>
      </c>
      <c r="S4" s="102">
        <v>387.29900372701104</v>
      </c>
      <c r="T4" s="102">
        <v>374.91696121710538</v>
      </c>
      <c r="U4" s="102">
        <v>371.72745647392554</v>
      </c>
      <c r="V4" s="102">
        <v>345.7889019550833</v>
      </c>
      <c r="W4" s="102">
        <v>353.16608684627784</v>
      </c>
      <c r="X4" s="102">
        <v>337.7777082838245</v>
      </c>
      <c r="Y4" s="102">
        <v>336.71806470879886</v>
      </c>
      <c r="Z4" s="102">
        <v>333.52092703569906</v>
      </c>
      <c r="AA4" s="102">
        <v>328.9048539783476</v>
      </c>
      <c r="AB4" s="102">
        <v>325.35490065015841</v>
      </c>
      <c r="AC4" s="102">
        <v>320.62888064706488</v>
      </c>
      <c r="AD4" s="102">
        <v>319.06990629193558</v>
      </c>
      <c r="AE4" s="102">
        <v>317.64811365151991</v>
      </c>
      <c r="AF4" s="102">
        <v>317.15047063959844</v>
      </c>
      <c r="AG4" s="102">
        <v>317.20136898779901</v>
      </c>
      <c r="AH4" s="102">
        <v>316.9160780681695</v>
      </c>
      <c r="AI4" s="102">
        <v>317.80478732621623</v>
      </c>
      <c r="AJ4" s="102">
        <v>320.09941750968898</v>
      </c>
      <c r="AK4" s="102">
        <v>322.64952022502064</v>
      </c>
      <c r="AL4" s="102">
        <v>323.64303119904343</v>
      </c>
      <c r="AM4" s="102">
        <v>323.4929016554189</v>
      </c>
      <c r="AN4" s="102">
        <v>323.45176072361841</v>
      </c>
      <c r="AO4" s="102">
        <v>323.48952165131573</v>
      </c>
      <c r="AP4" s="102">
        <v>323.60673210999039</v>
      </c>
      <c r="AQ4" s="102">
        <v>323.74600933604307</v>
      </c>
      <c r="AR4" s="102">
        <v>323.88976213679126</v>
      </c>
      <c r="AS4" s="102">
        <v>324.02497393883675</v>
      </c>
      <c r="AT4" s="102">
        <v>324.15165179268189</v>
      </c>
      <c r="AU4" s="102">
        <v>324.26980281196387</v>
      </c>
      <c r="AV4" s="102">
        <v>324.37943417391</v>
      </c>
    </row>
    <row r="5" spans="2:48">
      <c r="L5" s="102" t="s">
        <v>188</v>
      </c>
      <c r="M5" s="202">
        <v>343.67542862929668</v>
      </c>
      <c r="N5" s="202">
        <v>330.24192538923865</v>
      </c>
      <c r="O5" s="202">
        <v>337.81247768551879</v>
      </c>
      <c r="P5" s="202">
        <v>330.74014627772243</v>
      </c>
      <c r="Q5" s="202">
        <v>327.24669599035929</v>
      </c>
      <c r="R5" s="202">
        <v>313.65589118667953</v>
      </c>
      <c r="S5" s="202">
        <v>295.98533472593499</v>
      </c>
      <c r="T5" s="202">
        <v>293.77152043862725</v>
      </c>
      <c r="U5" s="202">
        <v>284.94525309835132</v>
      </c>
      <c r="V5" s="202">
        <v>262.32029198142345</v>
      </c>
      <c r="W5" s="202">
        <v>265.07574610436558</v>
      </c>
      <c r="X5" s="202">
        <v>257.05041939633134</v>
      </c>
      <c r="Y5" s="202">
        <v>248.00350322873427</v>
      </c>
      <c r="Z5" s="202">
        <v>247.23024330343154</v>
      </c>
      <c r="AA5" s="202">
        <v>246.9455569861602</v>
      </c>
      <c r="AB5" s="202">
        <v>241.54261782553269</v>
      </c>
      <c r="AC5" s="202">
        <v>236.88311772492418</v>
      </c>
      <c r="AD5" s="202">
        <v>232.29979287270038</v>
      </c>
      <c r="AE5" s="202">
        <v>228.22469144356126</v>
      </c>
      <c r="AF5" s="202">
        <v>224.24007761342403</v>
      </c>
      <c r="AG5" s="202">
        <v>220.75583114237659</v>
      </c>
      <c r="AH5" s="202">
        <v>216.93734001235737</v>
      </c>
      <c r="AI5" s="202">
        <v>213.60873851849928</v>
      </c>
      <c r="AJ5" s="202">
        <v>210.40030094754459</v>
      </c>
      <c r="AK5" s="202">
        <v>207.48434562016507</v>
      </c>
      <c r="AL5" s="202">
        <v>204.02928182322887</v>
      </c>
      <c r="AM5" s="202">
        <v>200.92299056040531</v>
      </c>
      <c r="AN5" s="202">
        <v>197.89053841922703</v>
      </c>
      <c r="AO5" s="202">
        <v>195.23837144496724</v>
      </c>
      <c r="AP5" s="202">
        <v>192.53568368343625</v>
      </c>
      <c r="AQ5" s="202">
        <v>190.03827793045761</v>
      </c>
      <c r="AR5" s="202">
        <v>187.54003795258501</v>
      </c>
      <c r="AS5" s="202">
        <v>185.35294734713841</v>
      </c>
      <c r="AT5" s="202">
        <v>181.08163547617019</v>
      </c>
      <c r="AU5" s="202">
        <v>176.86954099809324</v>
      </c>
      <c r="AV5" s="202">
        <v>174.7778814500079</v>
      </c>
    </row>
    <row r="6" spans="2:48">
      <c r="L6" s="102" t="s">
        <v>189</v>
      </c>
      <c r="M6" s="202">
        <v>196.49727611799997</v>
      </c>
      <c r="N6" s="202">
        <v>212.00824535700002</v>
      </c>
      <c r="O6" s="202">
        <v>228.400561321</v>
      </c>
      <c r="P6" s="202">
        <v>224.50037182700007</v>
      </c>
      <c r="Q6" s="202">
        <v>244.87069141700002</v>
      </c>
      <c r="R6" s="202">
        <v>233.66572347299996</v>
      </c>
      <c r="S6" s="202">
        <v>217.72283246399996</v>
      </c>
      <c r="T6" s="202">
        <v>269.66844838099996</v>
      </c>
      <c r="U6" s="202">
        <v>286.82360462700001</v>
      </c>
      <c r="V6" s="202">
        <v>283.66655320899991</v>
      </c>
      <c r="W6" s="202">
        <v>309.49299999999999</v>
      </c>
      <c r="X6" s="202">
        <v>243.14030303000001</v>
      </c>
      <c r="Y6" s="202">
        <v>167.55271247599859</v>
      </c>
      <c r="Z6" s="202">
        <v>158.26151843990795</v>
      </c>
      <c r="AA6" s="202">
        <v>169.38787996241641</v>
      </c>
      <c r="AB6" s="202">
        <v>165.69161006808858</v>
      </c>
      <c r="AC6" s="202">
        <v>151.18497278412059</v>
      </c>
      <c r="AD6" s="202">
        <v>140.69623664324263</v>
      </c>
      <c r="AE6" s="202">
        <v>133.19995697215154</v>
      </c>
      <c r="AF6" s="202">
        <v>129.59633376345175</v>
      </c>
      <c r="AG6" s="202">
        <v>169.11246310393236</v>
      </c>
      <c r="AH6" s="202">
        <v>190.4199003254968</v>
      </c>
      <c r="AI6" s="202">
        <v>198.84446695880152</v>
      </c>
      <c r="AJ6" s="202">
        <v>206.05984066215109</v>
      </c>
      <c r="AK6" s="202">
        <v>208.06561388892337</v>
      </c>
      <c r="AL6" s="202">
        <v>199.09990948593867</v>
      </c>
      <c r="AM6" s="202">
        <v>191.75149805077115</v>
      </c>
      <c r="AN6" s="202">
        <v>190.70214232134552</v>
      </c>
      <c r="AO6" s="202">
        <v>184.72701050785699</v>
      </c>
      <c r="AP6" s="202">
        <v>173.46686174397053</v>
      </c>
      <c r="AQ6" s="202">
        <v>165.6010391537005</v>
      </c>
      <c r="AR6" s="202">
        <v>153.27926584541356</v>
      </c>
      <c r="AS6" s="202">
        <v>154.89268535076548</v>
      </c>
      <c r="AT6" s="202">
        <v>139.95621394964039</v>
      </c>
      <c r="AU6" s="202">
        <v>131.51834344338857</v>
      </c>
      <c r="AV6" s="202">
        <v>129.82717458085327</v>
      </c>
    </row>
    <row r="7" spans="2:48">
      <c r="L7" s="102" t="s">
        <v>190</v>
      </c>
      <c r="M7" s="102">
        <v>141.42421469599998</v>
      </c>
      <c r="N7" s="102">
        <v>131.56541737100005</v>
      </c>
      <c r="O7" s="102">
        <v>142.22955093599995</v>
      </c>
      <c r="P7" s="102">
        <v>174.67635623999976</v>
      </c>
      <c r="Q7" s="102">
        <v>107.00654713600001</v>
      </c>
      <c r="R7" s="102">
        <v>94.426794788000024</v>
      </c>
      <c r="S7" s="102">
        <v>126.256065922</v>
      </c>
      <c r="T7" s="102">
        <v>121.344046136</v>
      </c>
      <c r="U7" s="102">
        <v>119.16180635599993</v>
      </c>
      <c r="V7" s="102">
        <v>128.03007020100011</v>
      </c>
      <c r="W7" s="102">
        <v>171.28700000000001</v>
      </c>
      <c r="X7" s="102">
        <v>177.43199999999999</v>
      </c>
      <c r="Y7" s="102">
        <v>114.15037924600006</v>
      </c>
      <c r="Z7" s="102">
        <v>111.03949414209912</v>
      </c>
      <c r="AA7" s="102">
        <v>141.92068509903089</v>
      </c>
      <c r="AB7" s="102">
        <v>162.46479939466008</v>
      </c>
      <c r="AC7" s="102">
        <v>173.36236557570692</v>
      </c>
      <c r="AD7" s="102">
        <v>170.57682059025754</v>
      </c>
      <c r="AE7" s="102">
        <v>168.20785464617205</v>
      </c>
      <c r="AF7" s="102">
        <v>170.70740610611813</v>
      </c>
      <c r="AG7" s="102">
        <v>167.98733547460895</v>
      </c>
      <c r="AH7" s="102">
        <v>166.03309011934826</v>
      </c>
      <c r="AI7" s="102">
        <v>166.09060773999897</v>
      </c>
      <c r="AJ7" s="102">
        <v>166.00856556852793</v>
      </c>
      <c r="AK7" s="102">
        <v>164.80005070545965</v>
      </c>
      <c r="AL7" s="102">
        <v>164.67697643758606</v>
      </c>
      <c r="AM7" s="102">
        <v>164.19274195717335</v>
      </c>
      <c r="AN7" s="102">
        <v>162.83889147182234</v>
      </c>
      <c r="AO7" s="102">
        <v>161.26337059191175</v>
      </c>
      <c r="AP7" s="102">
        <v>159.82526419860315</v>
      </c>
      <c r="AQ7" s="102">
        <v>158.65940009036984</v>
      </c>
      <c r="AR7" s="102">
        <v>157.64632551494549</v>
      </c>
      <c r="AS7" s="102">
        <v>155.90928881480102</v>
      </c>
      <c r="AT7" s="102">
        <v>153.73337618710372</v>
      </c>
      <c r="AU7" s="102">
        <v>151.31473095965694</v>
      </c>
      <c r="AV7" s="102">
        <v>149.2131826475283</v>
      </c>
    </row>
    <row r="8" spans="2:48">
      <c r="L8" s="102" t="s">
        <v>191</v>
      </c>
      <c r="M8" s="102">
        <v>1064.3530924709667</v>
      </c>
      <c r="N8" s="102">
        <v>1062.5753605555287</v>
      </c>
      <c r="O8" s="102">
        <v>1102.8255566675407</v>
      </c>
      <c r="P8" s="102">
        <v>1128.5631672858083</v>
      </c>
      <c r="Q8" s="102">
        <v>1082.0903125982002</v>
      </c>
      <c r="R8" s="102">
        <v>1040.746437594901</v>
      </c>
      <c r="S8" s="102">
        <v>1027.2632368389461</v>
      </c>
      <c r="T8" s="102">
        <v>1059.7009761727327</v>
      </c>
      <c r="U8" s="102">
        <v>1062.6581205552768</v>
      </c>
      <c r="V8" s="102">
        <v>1019.8058173465067</v>
      </c>
      <c r="W8" s="102">
        <v>1099.0218329506433</v>
      </c>
      <c r="X8" s="102">
        <v>1015.4004307101559</v>
      </c>
      <c r="Y8" s="102">
        <v>866.4246596595317</v>
      </c>
      <c r="Z8" s="102">
        <v>850.05218292113761</v>
      </c>
      <c r="AA8" s="102">
        <v>887.1589760259551</v>
      </c>
      <c r="AB8" s="102">
        <v>895.05392793843976</v>
      </c>
      <c r="AC8" s="102">
        <v>882.05933673181653</v>
      </c>
      <c r="AD8" s="102">
        <v>862.64275639813604</v>
      </c>
      <c r="AE8" s="102">
        <v>847.2806167134047</v>
      </c>
      <c r="AF8" s="102">
        <v>841.6942881225923</v>
      </c>
      <c r="AG8" s="102">
        <v>875.05699870871683</v>
      </c>
      <c r="AH8" s="102">
        <v>890.30640852537181</v>
      </c>
      <c r="AI8" s="102">
        <v>896.348600543516</v>
      </c>
      <c r="AJ8" s="102">
        <v>902.56812468791259</v>
      </c>
      <c r="AK8" s="102">
        <v>902.99953043956873</v>
      </c>
      <c r="AL8" s="102">
        <v>891.44919894579698</v>
      </c>
      <c r="AM8" s="102">
        <v>880.36013222376869</v>
      </c>
      <c r="AN8" s="102">
        <v>874.88333293601318</v>
      </c>
      <c r="AO8" s="102">
        <v>864.71827419605177</v>
      </c>
      <c r="AP8" s="102">
        <v>849.43454173600026</v>
      </c>
      <c r="AQ8" s="102">
        <v>838.04472651057108</v>
      </c>
      <c r="AR8" s="102">
        <v>822.35539144973529</v>
      </c>
      <c r="AS8" s="102">
        <v>820.17989545154171</v>
      </c>
      <c r="AT8" s="102">
        <v>798.92287740559618</v>
      </c>
      <c r="AU8" s="102">
        <v>783.97241821310251</v>
      </c>
      <c r="AV8" s="102">
        <v>778.19767285229955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6"/>
  <dimension ref="B2:AL11"/>
  <sheetViews>
    <sheetView workbookViewId="0"/>
  </sheetViews>
  <sheetFormatPr defaultRowHeight="12.75"/>
  <cols>
    <col min="1" max="1" width="3.85546875" style="10" customWidth="1"/>
    <col min="2" max="13" width="9.140625" style="10"/>
    <col min="14" max="14" width="20.140625" style="10" bestFit="1" customWidth="1"/>
    <col min="15" max="16384" width="9.140625" style="10"/>
  </cols>
  <sheetData>
    <row r="2" spans="2:38">
      <c r="B2" s="132" t="s">
        <v>226</v>
      </c>
    </row>
    <row r="3" spans="2:38">
      <c r="N3" s="102"/>
      <c r="O3" s="208" t="s">
        <v>148</v>
      </c>
      <c r="P3" s="208" t="s">
        <v>149</v>
      </c>
      <c r="Q3" s="208" t="s">
        <v>150</v>
      </c>
      <c r="R3" s="208" t="s">
        <v>151</v>
      </c>
      <c r="S3" s="208" t="s">
        <v>152</v>
      </c>
      <c r="T3" s="208" t="s">
        <v>153</v>
      </c>
      <c r="U3" s="208" t="s">
        <v>154</v>
      </c>
      <c r="V3" s="208" t="s">
        <v>155</v>
      </c>
      <c r="W3" s="208" t="s">
        <v>156</v>
      </c>
      <c r="X3" s="208" t="s">
        <v>157</v>
      </c>
      <c r="Y3" s="208" t="s">
        <v>158</v>
      </c>
      <c r="Z3" s="208" t="s">
        <v>159</v>
      </c>
      <c r="AA3" s="208" t="s">
        <v>160</v>
      </c>
      <c r="AB3" s="208" t="s">
        <v>161</v>
      </c>
      <c r="AC3" s="208" t="s">
        <v>162</v>
      </c>
      <c r="AD3" s="208" t="s">
        <v>163</v>
      </c>
      <c r="AE3" s="208" t="s">
        <v>164</v>
      </c>
      <c r="AF3" s="208" t="s">
        <v>165</v>
      </c>
      <c r="AG3" s="208" t="s">
        <v>166</v>
      </c>
      <c r="AH3" s="208" t="s">
        <v>167</v>
      </c>
      <c r="AI3" s="208" t="s">
        <v>168</v>
      </c>
      <c r="AJ3" s="208" t="s">
        <v>169</v>
      </c>
      <c r="AK3" s="208" t="s">
        <v>170</v>
      </c>
      <c r="AL3" s="208" t="s">
        <v>171</v>
      </c>
    </row>
    <row r="4" spans="2:38">
      <c r="N4" s="102" t="s">
        <v>8</v>
      </c>
      <c r="O4" s="202">
        <v>5541.3562870147998</v>
      </c>
      <c r="P4" s="202">
        <v>5622.7907656583993</v>
      </c>
      <c r="Q4" s="202">
        <v>5609.0308712051001</v>
      </c>
      <c r="R4" s="202">
        <v>5485.5263088157999</v>
      </c>
      <c r="S4" s="202">
        <v>5367.2663725448001</v>
      </c>
      <c r="T4" s="202">
        <v>5224.1568607684994</v>
      </c>
      <c r="U4" s="202">
        <v>5088.8975163062996</v>
      </c>
      <c r="V4" s="202">
        <v>4955.7983414911996</v>
      </c>
      <c r="W4" s="202">
        <v>5027.0000238415014</v>
      </c>
      <c r="X4" s="202">
        <v>4915.9839813103008</v>
      </c>
      <c r="Y4" s="202">
        <v>4952.4616034961</v>
      </c>
      <c r="Z4" s="202">
        <v>4892.8199566824997</v>
      </c>
      <c r="AA4" s="202">
        <v>5005.2007757576002</v>
      </c>
      <c r="AB4" s="202">
        <v>4967.4108350153001</v>
      </c>
      <c r="AC4" s="202">
        <v>4972.2616414909007</v>
      </c>
      <c r="AD4" s="202">
        <v>4939.7954812116004</v>
      </c>
      <c r="AE4" s="202">
        <v>4901.7418087277993</v>
      </c>
      <c r="AF4" s="202">
        <v>4853.0361300445002</v>
      </c>
      <c r="AG4" s="202">
        <v>4707.611278607199</v>
      </c>
      <c r="AH4" s="202">
        <v>4605.6790048113999</v>
      </c>
      <c r="AI4" s="202">
        <v>4505.8664863756994</v>
      </c>
      <c r="AJ4" s="202">
        <v>4327.8478573463999</v>
      </c>
      <c r="AK4" s="202">
        <v>4219.8481101751004</v>
      </c>
      <c r="AL4" s="202">
        <v>4106.1416030381006</v>
      </c>
    </row>
    <row r="5" spans="2:38">
      <c r="N5" s="102" t="s">
        <v>9</v>
      </c>
      <c r="O5" s="202">
        <v>5533.9854507337996</v>
      </c>
      <c r="P5" s="202">
        <v>5592.5087234674002</v>
      </c>
      <c r="Q5" s="202">
        <v>5552.3445509540998</v>
      </c>
      <c r="R5" s="202">
        <v>5428.7692083307993</v>
      </c>
      <c r="S5" s="202">
        <v>5356.4951135687998</v>
      </c>
      <c r="T5" s="202">
        <v>5252.5608965105002</v>
      </c>
      <c r="U5" s="202">
        <v>5162.8242842133004</v>
      </c>
      <c r="V5" s="202">
        <v>5113.3698203592003</v>
      </c>
      <c r="W5" s="202">
        <v>5289.0492704995004</v>
      </c>
      <c r="X5" s="202">
        <v>5267.1131339863005</v>
      </c>
      <c r="Y5" s="202">
        <v>5333.1281101011</v>
      </c>
      <c r="Z5" s="202">
        <v>5322.0460539544993</v>
      </c>
      <c r="AA5" s="202">
        <v>5365.7165175545997</v>
      </c>
      <c r="AB5" s="202">
        <v>5382.2395275233002</v>
      </c>
      <c r="AC5" s="202">
        <v>5381.9893303689005</v>
      </c>
      <c r="AD5" s="202">
        <v>5367.5483476095997</v>
      </c>
      <c r="AE5" s="202">
        <v>5361.0698371278004</v>
      </c>
      <c r="AF5" s="202">
        <v>5314.3017557515013</v>
      </c>
      <c r="AG5" s="202">
        <v>5295.0069579071996</v>
      </c>
      <c r="AH5" s="202">
        <v>5229.1492893033992</v>
      </c>
      <c r="AI5" s="202">
        <v>5256.2388483956993</v>
      </c>
      <c r="AJ5" s="202">
        <v>5148.6145889283998</v>
      </c>
      <c r="AK5" s="202">
        <v>5123.9362700041002</v>
      </c>
      <c r="AL5" s="202">
        <v>5093.3571719240999</v>
      </c>
    </row>
    <row r="8" spans="2:38"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</row>
    <row r="9" spans="2:38"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</row>
    <row r="11" spans="2:38"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7"/>
  <dimension ref="B2:U8"/>
  <sheetViews>
    <sheetView workbookViewId="0">
      <selection activeCell="L18" sqref="L18"/>
    </sheetView>
  </sheetViews>
  <sheetFormatPr defaultRowHeight="12.75"/>
  <cols>
    <col min="1" max="1" width="3.85546875" style="10" customWidth="1"/>
    <col min="2" max="10" width="9.140625" style="10"/>
    <col min="11" max="11" width="10.28515625" style="10" customWidth="1"/>
    <col min="12" max="12" width="18" style="10" customWidth="1"/>
    <col min="13" max="16384" width="9.140625" style="10"/>
  </cols>
  <sheetData>
    <row r="2" spans="2:21">
      <c r="B2" s="162" t="s">
        <v>227</v>
      </c>
    </row>
    <row r="3" spans="2:21">
      <c r="L3" s="128"/>
      <c r="M3" s="128">
        <v>2011</v>
      </c>
      <c r="N3" s="128">
        <v>2015</v>
      </c>
      <c r="O3" s="128">
        <v>2020</v>
      </c>
      <c r="P3" s="128">
        <v>2025</v>
      </c>
      <c r="Q3" s="128">
        <v>2030</v>
      </c>
      <c r="R3" s="128">
        <v>2035</v>
      </c>
      <c r="S3" s="128">
        <v>2040</v>
      </c>
      <c r="T3" s="128">
        <v>2045</v>
      </c>
      <c r="U3" s="128">
        <v>2050</v>
      </c>
    </row>
    <row r="4" spans="2:21">
      <c r="L4" s="128" t="s">
        <v>228</v>
      </c>
      <c r="M4" s="128">
        <v>291.30302607074054</v>
      </c>
      <c r="N4" s="128">
        <v>209.99444789343795</v>
      </c>
      <c r="O4" s="128">
        <v>195.34177148559627</v>
      </c>
      <c r="P4" s="128">
        <v>135.98547932593399</v>
      </c>
      <c r="Q4" s="128">
        <v>102.54734291382472</v>
      </c>
      <c r="R4" s="128">
        <v>88.924691139254506</v>
      </c>
      <c r="S4" s="128">
        <v>8.1827230375331297</v>
      </c>
      <c r="T4" s="128">
        <v>3.6996013482309804</v>
      </c>
      <c r="U4" s="128">
        <v>3.3943039390485739</v>
      </c>
    </row>
    <row r="5" spans="2:21">
      <c r="L5" s="128" t="s">
        <v>229</v>
      </c>
      <c r="M5" s="128">
        <v>25.309002660342475</v>
      </c>
      <c r="N5" s="128">
        <v>36.415924856468529</v>
      </c>
      <c r="O5" s="128">
        <v>34.606261987602828</v>
      </c>
      <c r="P5" s="128">
        <v>36.321072971710969</v>
      </c>
      <c r="Q5" s="128">
        <v>38.169327045652956</v>
      </c>
      <c r="R5" s="128">
        <v>51.0886743907149</v>
      </c>
      <c r="S5" s="128">
        <v>107.45721498997777</v>
      </c>
      <c r="T5" s="128">
        <v>141.42696521680864</v>
      </c>
      <c r="U5" s="128">
        <v>128.84659218959885</v>
      </c>
    </row>
    <row r="6" spans="2:21">
      <c r="L6" s="128" t="s">
        <v>230</v>
      </c>
      <c r="M6" s="128">
        <v>334.35575948466465</v>
      </c>
      <c r="N6" s="128">
        <v>308.29391810544297</v>
      </c>
      <c r="O6" s="128">
        <v>307.23223501798356</v>
      </c>
      <c r="P6" s="128">
        <v>298.25179522342756</v>
      </c>
      <c r="Q6" s="128">
        <v>275.68387254703765</v>
      </c>
      <c r="R6" s="128">
        <v>272.11788950551102</v>
      </c>
      <c r="S6" s="128">
        <v>185.34598387238259</v>
      </c>
      <c r="T6" s="128">
        <v>96.514409786589297</v>
      </c>
      <c r="U6" s="128">
        <v>46.730919348511051</v>
      </c>
    </row>
    <row r="7" spans="2:21">
      <c r="L7" s="128" t="s">
        <v>231</v>
      </c>
      <c r="M7" s="128">
        <v>80.880479988055242</v>
      </c>
      <c r="N7" s="128">
        <v>77.094360497622915</v>
      </c>
      <c r="O7" s="128">
        <v>77.799099737342615</v>
      </c>
      <c r="P7" s="128">
        <v>59.793787127877366</v>
      </c>
      <c r="Q7" s="128">
        <v>35.169379498501769</v>
      </c>
      <c r="R7" s="128">
        <v>40.893611414470357</v>
      </c>
      <c r="S7" s="128">
        <v>36.086806878018585</v>
      </c>
      <c r="T7" s="128">
        <v>26.455524785018</v>
      </c>
      <c r="U7" s="128">
        <v>7.4938519712538678</v>
      </c>
    </row>
    <row r="8" spans="2:21">
      <c r="L8" s="128" t="s">
        <v>232</v>
      </c>
      <c r="M8" s="128">
        <v>125.11848427183543</v>
      </c>
      <c r="N8" s="128">
        <v>118.67059968615362</v>
      </c>
      <c r="O8" s="128">
        <v>110.79341422888764</v>
      </c>
      <c r="P8" s="128">
        <v>107.06957833275555</v>
      </c>
      <c r="Q8" s="128">
        <v>118.1408780027466</v>
      </c>
      <c r="R8" s="128">
        <v>115.34413995832844</v>
      </c>
      <c r="S8" s="128">
        <v>111.50447613354591</v>
      </c>
      <c r="T8" s="128">
        <v>95.170430896491311</v>
      </c>
      <c r="U8" s="128">
        <v>95.056091701475864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B2:AV105"/>
  <sheetViews>
    <sheetView workbookViewId="0">
      <selection activeCell="G51" sqref="G51"/>
    </sheetView>
  </sheetViews>
  <sheetFormatPr defaultRowHeight="12.75"/>
  <cols>
    <col min="1" max="1" width="3.42578125" style="40" customWidth="1"/>
    <col min="2" max="16384" width="9.140625" style="40"/>
  </cols>
  <sheetData>
    <row r="2" spans="2:48">
      <c r="B2" s="155" t="s">
        <v>15</v>
      </c>
      <c r="L2" s="132" t="s">
        <v>16</v>
      </c>
    </row>
    <row r="3" spans="2:48">
      <c r="L3" s="42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43">
        <v>2006</v>
      </c>
      <c r="S3" s="43">
        <v>2007</v>
      </c>
      <c r="T3" s="43">
        <v>2008</v>
      </c>
      <c r="U3" s="43">
        <v>2009</v>
      </c>
      <c r="V3" s="43">
        <v>2010</v>
      </c>
      <c r="W3" s="43">
        <v>2011</v>
      </c>
      <c r="X3" s="78">
        <v>2012</v>
      </c>
      <c r="Y3" s="78">
        <v>2013</v>
      </c>
      <c r="Z3" s="78">
        <v>2014</v>
      </c>
      <c r="AA3" s="78">
        <v>2015</v>
      </c>
      <c r="AB3" s="43">
        <v>2016</v>
      </c>
      <c r="AC3" s="43">
        <v>2017</v>
      </c>
      <c r="AD3" s="43">
        <v>2018</v>
      </c>
      <c r="AE3" s="43">
        <v>2019</v>
      </c>
      <c r="AF3" s="43">
        <v>2020</v>
      </c>
      <c r="AG3" s="43">
        <v>2021</v>
      </c>
      <c r="AH3" s="43">
        <v>2022</v>
      </c>
      <c r="AI3" s="43">
        <v>2023</v>
      </c>
      <c r="AJ3" s="43">
        <v>2024</v>
      </c>
      <c r="AK3" s="43">
        <v>2025</v>
      </c>
      <c r="AL3" s="43">
        <v>2026</v>
      </c>
      <c r="AM3" s="43">
        <v>2027</v>
      </c>
      <c r="AN3" s="43">
        <v>2028</v>
      </c>
      <c r="AO3" s="43">
        <v>2029</v>
      </c>
      <c r="AP3" s="43">
        <v>2030</v>
      </c>
      <c r="AQ3" s="43">
        <v>2031</v>
      </c>
      <c r="AR3" s="43">
        <v>2032</v>
      </c>
      <c r="AS3" s="43">
        <v>2033</v>
      </c>
      <c r="AT3" s="43">
        <v>2034</v>
      </c>
      <c r="AU3" s="43">
        <v>2035</v>
      </c>
      <c r="AV3" s="43">
        <v>2036</v>
      </c>
    </row>
    <row r="4" spans="2:48">
      <c r="L4" s="42" t="s">
        <v>17</v>
      </c>
      <c r="M4" s="50">
        <v>28.129440395873313</v>
      </c>
      <c r="N4" s="50">
        <v>19.511247977577977</v>
      </c>
      <c r="O4" s="50">
        <v>24.867879374339708</v>
      </c>
      <c r="P4" s="50">
        <v>29.123569626118318</v>
      </c>
      <c r="Q4" s="50">
        <v>47.057306148416714</v>
      </c>
      <c r="R4" s="50">
        <v>47.429729290895914</v>
      </c>
      <c r="S4" s="50">
        <v>33.646204576792947</v>
      </c>
      <c r="T4" s="50">
        <v>63.050710733704619</v>
      </c>
      <c r="U4" s="50">
        <v>33.312780261764118</v>
      </c>
      <c r="V4" s="50">
        <v>44.376240735990486</v>
      </c>
      <c r="W4" s="76">
        <v>57.655951942510171</v>
      </c>
      <c r="X4" s="50">
        <v>59.455592672082879</v>
      </c>
      <c r="Y4" s="50">
        <v>62.719097032917659</v>
      </c>
      <c r="Z4" s="50">
        <v>63.273390353538133</v>
      </c>
      <c r="AA4" s="50">
        <v>62.381547929386443</v>
      </c>
      <c r="AB4" s="77">
        <v>60.665572594178769</v>
      </c>
      <c r="AC4" s="50">
        <v>59.84799691650457</v>
      </c>
      <c r="AD4" s="50">
        <v>59.80850474999194</v>
      </c>
      <c r="AE4" s="50">
        <v>60.062502002620967</v>
      </c>
      <c r="AF4" s="50">
        <v>60.777329586861029</v>
      </c>
      <c r="AG4" s="50">
        <v>61.540270333047459</v>
      </c>
      <c r="AH4" s="50">
        <v>62.197594716846353</v>
      </c>
      <c r="AI4" s="50">
        <v>62.924794055566984</v>
      </c>
      <c r="AJ4" s="50">
        <v>63.490561179616556</v>
      </c>
      <c r="AK4" s="50">
        <v>64.158431893772786</v>
      </c>
      <c r="AL4" s="50">
        <v>65.423689900078529</v>
      </c>
      <c r="AM4" s="50">
        <v>66.791570914238264</v>
      </c>
      <c r="AN4" s="50">
        <v>67.970343194742071</v>
      </c>
      <c r="AO4" s="50">
        <v>69.215734155825771</v>
      </c>
      <c r="AP4" s="50">
        <v>70.234356675190696</v>
      </c>
      <c r="AQ4" s="50">
        <v>71.328940484222485</v>
      </c>
      <c r="AR4" s="50">
        <v>72.270370875828192</v>
      </c>
      <c r="AS4" s="50">
        <v>73.35542052533981</v>
      </c>
      <c r="AT4" s="50">
        <v>74.288552832261502</v>
      </c>
      <c r="AU4" s="50">
        <v>75.364005079126429</v>
      </c>
      <c r="AV4" s="50">
        <v>74.525835883146868</v>
      </c>
    </row>
    <row r="5" spans="2:48">
      <c r="L5" s="42" t="s">
        <v>14</v>
      </c>
      <c r="M5" s="50">
        <f t="shared" ref="M5:AV5" si="0">M4*10/29.3071</f>
        <v>9.5981657672964289</v>
      </c>
      <c r="N5" s="50">
        <f t="shared" si="0"/>
        <v>6.6575157479170501</v>
      </c>
      <c r="O5" s="50">
        <f t="shared" si="0"/>
        <v>8.4852746857722909</v>
      </c>
      <c r="P5" s="50">
        <f t="shared" si="0"/>
        <v>9.9373768220391376</v>
      </c>
      <c r="Q5" s="50">
        <f t="shared" si="0"/>
        <v>16.056623189744709</v>
      </c>
      <c r="R5" s="50">
        <f t="shared" si="0"/>
        <v>16.183699271130859</v>
      </c>
      <c r="S5" s="50">
        <f t="shared" si="0"/>
        <v>11.480564292199825</v>
      </c>
      <c r="T5" s="50">
        <f t="shared" si="0"/>
        <v>21.513800660489988</v>
      </c>
      <c r="U5" s="50">
        <f t="shared" si="0"/>
        <v>11.36679516627852</v>
      </c>
      <c r="V5" s="50">
        <f t="shared" si="0"/>
        <v>15.141805479215101</v>
      </c>
      <c r="W5" s="76">
        <f t="shared" si="0"/>
        <v>19.673032112529107</v>
      </c>
      <c r="X5" s="50">
        <f t="shared" si="0"/>
        <v>20.287095165363642</v>
      </c>
      <c r="Y5" s="50">
        <f t="shared" si="0"/>
        <v>21.400649341940234</v>
      </c>
      <c r="Z5" s="50">
        <f t="shared" si="0"/>
        <v>21.589782118851112</v>
      </c>
      <c r="AA5" s="50">
        <f t="shared" si="0"/>
        <v>21.28547277942425</v>
      </c>
      <c r="AB5" s="77">
        <f t="shared" si="0"/>
        <v>20.699957550961638</v>
      </c>
      <c r="AC5" s="50">
        <f t="shared" si="0"/>
        <v>20.420989083363615</v>
      </c>
      <c r="AD5" s="50">
        <f t="shared" si="0"/>
        <v>20.407513793583103</v>
      </c>
      <c r="AE5" s="50">
        <f t="shared" si="0"/>
        <v>20.494181274374117</v>
      </c>
      <c r="AF5" s="50">
        <f t="shared" si="0"/>
        <v>20.738090628844557</v>
      </c>
      <c r="AG5" s="50">
        <f t="shared" si="0"/>
        <v>20.998416879543683</v>
      </c>
      <c r="AH5" s="50">
        <f t="shared" si="0"/>
        <v>21.222705322889798</v>
      </c>
      <c r="AI5" s="50">
        <f t="shared" si="0"/>
        <v>21.470836096224801</v>
      </c>
      <c r="AJ5" s="50">
        <f t="shared" si="0"/>
        <v>21.663883898310157</v>
      </c>
      <c r="AK5" s="50">
        <f t="shared" si="0"/>
        <v>21.891770899806801</v>
      </c>
      <c r="AL5" s="50">
        <f t="shared" si="0"/>
        <v>22.323494955174187</v>
      </c>
      <c r="AM5" s="50">
        <f t="shared" si="0"/>
        <v>22.790235442687358</v>
      </c>
      <c r="AN5" s="50">
        <f t="shared" si="0"/>
        <v>23.192449336420896</v>
      </c>
      <c r="AO5" s="50">
        <f t="shared" si="0"/>
        <v>23.61739447295221</v>
      </c>
      <c r="AP5" s="50">
        <f t="shared" si="0"/>
        <v>23.964962986849844</v>
      </c>
      <c r="AQ5" s="50">
        <f t="shared" si="0"/>
        <v>24.338450574851311</v>
      </c>
      <c r="AR5" s="50">
        <f t="shared" si="0"/>
        <v>24.659680035154686</v>
      </c>
      <c r="AS5" s="50">
        <f t="shared" si="0"/>
        <v>25.029914432113657</v>
      </c>
      <c r="AT5" s="50">
        <f t="shared" si="0"/>
        <v>25.348312467716529</v>
      </c>
      <c r="AU5" s="50">
        <f t="shared" si="0"/>
        <v>25.715272094177326</v>
      </c>
      <c r="AV5" s="50">
        <f t="shared" si="0"/>
        <v>25.429276824778597</v>
      </c>
    </row>
    <row r="6" spans="2:48">
      <c r="L6" s="46"/>
      <c r="M6" s="51"/>
      <c r="N6" s="51"/>
      <c r="O6" s="51"/>
      <c r="P6" s="51"/>
      <c r="Q6" s="51"/>
      <c r="R6" s="51"/>
      <c r="S6" s="51"/>
      <c r="T6" s="52"/>
      <c r="U6" s="52"/>
      <c r="V6" s="52"/>
      <c r="W6" s="51"/>
      <c r="X6" s="52"/>
      <c r="Y6" s="52"/>
      <c r="Z6" s="52"/>
      <c r="AA6" s="52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</row>
    <row r="7" spans="2:48">
      <c r="L7" s="46"/>
      <c r="M7" s="51"/>
      <c r="N7" s="51"/>
      <c r="O7" s="51"/>
      <c r="P7" s="51"/>
      <c r="Q7" s="51"/>
      <c r="R7" s="51"/>
      <c r="S7" s="51"/>
      <c r="T7" s="52"/>
      <c r="U7" s="52"/>
      <c r="V7" s="52"/>
      <c r="W7" s="51"/>
      <c r="X7" s="52"/>
      <c r="Y7" s="52"/>
      <c r="Z7" s="52"/>
      <c r="AA7" s="52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</row>
    <row r="8" spans="2:48">
      <c r="L8" s="46"/>
      <c r="M8" s="51"/>
      <c r="N8" s="51"/>
      <c r="O8" s="51"/>
      <c r="P8" s="51"/>
      <c r="Q8" s="51"/>
      <c r="R8" s="51"/>
      <c r="S8" s="51"/>
      <c r="T8" s="52"/>
      <c r="U8" s="52"/>
      <c r="V8" s="52"/>
      <c r="W8" s="51"/>
      <c r="X8" s="52"/>
      <c r="Y8" s="52"/>
      <c r="Z8" s="52"/>
      <c r="AA8" s="52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</row>
    <row r="9" spans="2:48">
      <c r="L9" s="46"/>
      <c r="M9" s="51"/>
      <c r="N9" s="51"/>
      <c r="O9" s="51"/>
      <c r="P9" s="51"/>
      <c r="Q9" s="51"/>
      <c r="R9" s="51"/>
      <c r="S9" s="51"/>
      <c r="T9" s="52"/>
      <c r="U9" s="52"/>
      <c r="V9" s="52"/>
      <c r="W9" s="51"/>
      <c r="X9" s="52"/>
      <c r="Y9" s="52"/>
      <c r="Z9" s="52"/>
      <c r="AA9" s="52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</row>
    <row r="10" spans="2:48">
      <c r="L10" s="46"/>
      <c r="M10" s="51"/>
      <c r="N10" s="51"/>
      <c r="O10" s="51"/>
      <c r="P10" s="51"/>
      <c r="Q10" s="51"/>
      <c r="R10" s="51"/>
      <c r="S10" s="51"/>
      <c r="T10" s="52"/>
      <c r="U10" s="52"/>
      <c r="V10" s="52"/>
      <c r="W10" s="51"/>
      <c r="X10" s="52"/>
      <c r="Y10" s="52"/>
      <c r="Z10" s="52"/>
      <c r="AA10" s="52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</row>
    <row r="11" spans="2:48">
      <c r="L11" s="46"/>
      <c r="M11" s="51"/>
      <c r="N11" s="51"/>
      <c r="O11" s="51"/>
      <c r="P11" s="51"/>
      <c r="Q11" s="51"/>
      <c r="R11" s="51"/>
      <c r="S11" s="51"/>
      <c r="T11" s="52"/>
      <c r="U11" s="52"/>
      <c r="V11" s="52"/>
      <c r="W11" s="51"/>
      <c r="X11" s="52"/>
      <c r="Y11" s="52"/>
      <c r="Z11" s="52"/>
      <c r="AA11" s="52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</row>
    <row r="12" spans="2:48">
      <c r="L12" s="46"/>
      <c r="M12" s="51"/>
      <c r="N12" s="51"/>
      <c r="O12" s="51"/>
      <c r="P12" s="51"/>
      <c r="Q12" s="51"/>
      <c r="R12" s="51"/>
      <c r="S12" s="51"/>
      <c r="T12" s="52"/>
      <c r="U12" s="52"/>
      <c r="V12" s="52"/>
      <c r="W12" s="51"/>
      <c r="X12" s="52"/>
      <c r="Y12" s="52"/>
      <c r="Z12" s="52"/>
      <c r="AA12" s="52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</row>
    <row r="13" spans="2:48">
      <c r="L13" s="46"/>
      <c r="M13" s="51"/>
      <c r="N13" s="51"/>
      <c r="O13" s="51"/>
      <c r="P13" s="51"/>
      <c r="Q13" s="51"/>
      <c r="R13" s="51"/>
      <c r="S13" s="51"/>
      <c r="T13" s="52"/>
      <c r="U13" s="52"/>
      <c r="V13" s="52"/>
      <c r="W13" s="51"/>
      <c r="X13" s="52"/>
      <c r="Y13" s="52"/>
      <c r="Z13" s="52"/>
      <c r="AA13" s="52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</row>
    <row r="14" spans="2:48">
      <c r="L14" s="46"/>
      <c r="M14" s="51"/>
      <c r="N14" s="51"/>
      <c r="O14" s="51"/>
      <c r="P14" s="51"/>
      <c r="Q14" s="51"/>
      <c r="R14" s="51"/>
      <c r="S14" s="51"/>
      <c r="T14" s="52"/>
      <c r="U14" s="52"/>
      <c r="V14" s="52"/>
      <c r="W14" s="51"/>
      <c r="X14" s="52"/>
      <c r="Y14" s="52"/>
      <c r="Z14" s="52"/>
      <c r="AA14" s="52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</row>
    <row r="15" spans="2:48">
      <c r="L15" s="46"/>
      <c r="M15" s="51"/>
      <c r="N15" s="51"/>
      <c r="O15" s="51"/>
      <c r="P15" s="51"/>
      <c r="Q15" s="51"/>
      <c r="R15" s="51"/>
      <c r="S15" s="51"/>
      <c r="T15" s="52"/>
      <c r="U15" s="52"/>
      <c r="V15" s="52"/>
      <c r="W15" s="51"/>
      <c r="X15" s="52"/>
      <c r="Y15" s="52"/>
      <c r="Z15" s="52"/>
      <c r="AA15" s="52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</row>
    <row r="16" spans="2:48">
      <c r="L16" s="46"/>
      <c r="M16" s="51"/>
      <c r="N16" s="51"/>
      <c r="O16" s="51"/>
      <c r="P16" s="51"/>
      <c r="Q16" s="51"/>
      <c r="R16" s="51"/>
      <c r="S16" s="51"/>
      <c r="T16" s="52"/>
      <c r="U16" s="52"/>
      <c r="V16" s="52"/>
      <c r="W16" s="51"/>
      <c r="X16" s="52"/>
      <c r="Y16" s="52"/>
      <c r="Z16" s="52"/>
      <c r="AA16" s="52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</row>
    <row r="17" spans="12:48">
      <c r="L17" s="46"/>
      <c r="M17" s="51"/>
      <c r="N17" s="51"/>
      <c r="O17" s="51"/>
      <c r="P17" s="51"/>
      <c r="Q17" s="51"/>
      <c r="R17" s="51"/>
      <c r="S17" s="51"/>
      <c r="T17" s="52"/>
      <c r="U17" s="52"/>
      <c r="V17" s="52"/>
      <c r="W17" s="51"/>
      <c r="X17" s="52"/>
      <c r="Y17" s="52"/>
      <c r="Z17" s="52"/>
      <c r="AA17" s="52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</row>
    <row r="18" spans="12:48">
      <c r="L18" s="46"/>
      <c r="M18" s="51"/>
      <c r="N18" s="51"/>
      <c r="O18" s="51"/>
      <c r="P18" s="51"/>
      <c r="Q18" s="51"/>
      <c r="R18" s="51"/>
      <c r="S18" s="51"/>
      <c r="T18" s="52"/>
      <c r="U18" s="52"/>
      <c r="V18" s="52"/>
      <c r="W18" s="51"/>
      <c r="X18" s="52"/>
      <c r="Y18" s="52"/>
      <c r="Z18" s="52"/>
      <c r="AA18" s="52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</row>
    <row r="19" spans="12:48">
      <c r="L19" s="46"/>
      <c r="M19" s="51"/>
      <c r="N19" s="51"/>
      <c r="O19" s="51"/>
      <c r="P19" s="51"/>
      <c r="Q19" s="51"/>
      <c r="R19" s="51"/>
      <c r="S19" s="51"/>
      <c r="T19" s="52"/>
      <c r="U19" s="52"/>
      <c r="V19" s="52"/>
      <c r="W19" s="51"/>
      <c r="X19" s="52"/>
      <c r="Y19" s="52"/>
      <c r="Z19" s="52"/>
      <c r="AA19" s="52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</row>
    <row r="20" spans="12:48">
      <c r="L20" s="46"/>
      <c r="M20" s="51"/>
      <c r="N20" s="51"/>
      <c r="O20" s="51"/>
      <c r="P20" s="51"/>
      <c r="Q20" s="51"/>
      <c r="R20" s="51"/>
      <c r="S20" s="51"/>
      <c r="T20" s="52"/>
      <c r="U20" s="52"/>
      <c r="V20" s="52"/>
      <c r="W20" s="51"/>
      <c r="X20" s="52"/>
      <c r="Y20" s="52"/>
      <c r="Z20" s="52"/>
      <c r="AA20" s="52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</row>
    <row r="21" spans="12:48">
      <c r="L21" s="46"/>
      <c r="M21" s="51"/>
      <c r="N21" s="51"/>
      <c r="O21" s="51"/>
      <c r="P21" s="51"/>
      <c r="Q21" s="51"/>
      <c r="R21" s="51"/>
      <c r="S21" s="51"/>
      <c r="T21" s="52"/>
      <c r="U21" s="52"/>
      <c r="V21" s="52"/>
      <c r="W21" s="51"/>
      <c r="X21" s="52"/>
      <c r="Y21" s="52"/>
      <c r="Z21" s="52"/>
      <c r="AA21" s="52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</row>
    <row r="22" spans="12:48">
      <c r="L22" s="46"/>
      <c r="M22" s="51"/>
      <c r="N22" s="51"/>
      <c r="O22" s="51"/>
      <c r="P22" s="51"/>
      <c r="Q22" s="51"/>
      <c r="R22" s="51"/>
      <c r="S22" s="51"/>
      <c r="T22" s="52"/>
      <c r="U22" s="52"/>
      <c r="V22" s="52"/>
      <c r="W22" s="51"/>
      <c r="X22" s="52"/>
      <c r="Y22" s="52"/>
      <c r="Z22" s="52"/>
      <c r="AA22" s="52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</row>
    <row r="23" spans="12:48">
      <c r="L23" s="46"/>
      <c r="M23" s="51"/>
      <c r="N23" s="51"/>
      <c r="O23" s="51"/>
      <c r="P23" s="51"/>
      <c r="Q23" s="51"/>
      <c r="R23" s="51"/>
      <c r="S23" s="51"/>
      <c r="T23" s="52"/>
      <c r="U23" s="52"/>
      <c r="V23" s="52"/>
      <c r="W23" s="51"/>
      <c r="X23" s="52"/>
      <c r="Y23" s="52"/>
      <c r="Z23" s="52"/>
      <c r="AA23" s="52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</row>
    <row r="24" spans="12:48">
      <c r="L24" s="46"/>
      <c r="M24" s="51"/>
      <c r="N24" s="51"/>
      <c r="O24" s="51"/>
      <c r="P24" s="51"/>
      <c r="Q24" s="51"/>
      <c r="R24" s="51"/>
      <c r="S24" s="51"/>
      <c r="T24" s="52"/>
      <c r="U24" s="52"/>
      <c r="V24" s="52"/>
      <c r="W24" s="51"/>
      <c r="X24" s="52"/>
      <c r="Y24" s="52"/>
      <c r="Z24" s="52"/>
      <c r="AA24" s="52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</row>
    <row r="25" spans="12:48">
      <c r="L25" s="46"/>
      <c r="M25" s="51"/>
      <c r="N25" s="51"/>
      <c r="O25" s="51"/>
      <c r="P25" s="51"/>
      <c r="Q25" s="51"/>
      <c r="R25" s="51"/>
      <c r="S25" s="51"/>
      <c r="T25" s="52"/>
      <c r="U25" s="52"/>
      <c r="V25" s="52"/>
      <c r="W25" s="51"/>
      <c r="X25" s="52"/>
      <c r="Y25" s="52"/>
      <c r="Z25" s="52"/>
      <c r="AA25" s="52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</row>
    <row r="26" spans="12:48">
      <c r="L26" s="46"/>
      <c r="M26" s="47"/>
      <c r="N26" s="47"/>
      <c r="O26" s="47"/>
      <c r="P26" s="47"/>
      <c r="Q26" s="47"/>
      <c r="R26" s="47"/>
      <c r="S26" s="47"/>
      <c r="T26" s="48"/>
      <c r="U26" s="48"/>
      <c r="V26" s="48"/>
      <c r="W26" s="47"/>
      <c r="X26" s="48"/>
      <c r="Y26" s="48"/>
      <c r="Z26" s="48"/>
      <c r="AA26" s="48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</row>
    <row r="27" spans="12:48">
      <c r="L27" s="46"/>
      <c r="M27" s="47"/>
      <c r="N27" s="47"/>
      <c r="O27" s="47"/>
      <c r="P27" s="47"/>
      <c r="Q27" s="47"/>
      <c r="R27" s="47"/>
      <c r="S27" s="47"/>
      <c r="T27" s="48"/>
      <c r="U27" s="48"/>
      <c r="V27" s="48"/>
      <c r="W27" s="47"/>
      <c r="X27" s="48"/>
      <c r="Y27" s="48"/>
      <c r="Z27" s="48"/>
      <c r="AA27" s="48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</row>
    <row r="28" spans="12:48">
      <c r="L28" s="46"/>
      <c r="M28" s="47"/>
      <c r="N28" s="47"/>
      <c r="O28" s="47"/>
      <c r="P28" s="47"/>
      <c r="Q28" s="47"/>
      <c r="R28" s="47"/>
      <c r="S28" s="47"/>
      <c r="T28" s="48"/>
      <c r="U28" s="48"/>
      <c r="V28" s="48"/>
      <c r="W28" s="47"/>
      <c r="X28" s="48"/>
      <c r="Y28" s="48"/>
      <c r="Z28" s="48"/>
      <c r="AA28" s="48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</row>
    <row r="29" spans="12:48">
      <c r="L29" s="46"/>
      <c r="M29" s="47"/>
      <c r="N29" s="47"/>
      <c r="O29" s="47"/>
      <c r="P29" s="47"/>
      <c r="Q29" s="47"/>
      <c r="R29" s="47"/>
      <c r="S29" s="47"/>
      <c r="T29" s="48"/>
      <c r="U29" s="48"/>
      <c r="V29" s="48"/>
      <c r="W29" s="47"/>
      <c r="X29" s="48"/>
      <c r="Y29" s="48"/>
      <c r="Z29" s="48"/>
      <c r="AA29" s="48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</row>
    <row r="30" spans="12:48">
      <c r="L30" s="46"/>
      <c r="M30" s="47"/>
      <c r="N30" s="47"/>
      <c r="O30" s="47"/>
      <c r="P30" s="47"/>
      <c r="Q30" s="47"/>
      <c r="R30" s="47"/>
      <c r="S30" s="47"/>
      <c r="T30" s="48"/>
      <c r="U30" s="48"/>
      <c r="V30" s="48"/>
      <c r="W30" s="47"/>
      <c r="X30" s="48"/>
      <c r="Y30" s="48"/>
      <c r="Z30" s="48"/>
      <c r="AA30" s="48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</row>
    <row r="31" spans="12:48">
      <c r="L31" s="46"/>
      <c r="M31" s="47"/>
      <c r="N31" s="47"/>
      <c r="O31" s="47"/>
      <c r="P31" s="47"/>
      <c r="Q31" s="47"/>
      <c r="R31" s="47"/>
      <c r="S31" s="47"/>
      <c r="T31" s="48"/>
      <c r="U31" s="48"/>
      <c r="V31" s="48"/>
      <c r="W31" s="47"/>
      <c r="X31" s="48"/>
      <c r="Y31" s="48"/>
      <c r="Z31" s="48"/>
      <c r="AA31" s="48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</row>
    <row r="32" spans="12:48">
      <c r="L32" s="46"/>
      <c r="M32" s="47"/>
      <c r="N32" s="47"/>
      <c r="O32" s="47"/>
      <c r="P32" s="47"/>
      <c r="Q32" s="47"/>
      <c r="R32" s="47"/>
      <c r="S32" s="47"/>
      <c r="T32" s="48"/>
      <c r="U32" s="48"/>
      <c r="V32" s="48"/>
      <c r="W32" s="47"/>
      <c r="X32" s="48"/>
      <c r="Y32" s="48"/>
      <c r="Z32" s="48"/>
      <c r="AA32" s="48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</row>
    <row r="33" spans="12:48">
      <c r="L33" s="46"/>
      <c r="M33" s="47"/>
      <c r="N33" s="47"/>
      <c r="O33" s="47"/>
      <c r="P33" s="47"/>
      <c r="Q33" s="47"/>
      <c r="R33" s="47"/>
      <c r="S33" s="47"/>
      <c r="T33" s="48"/>
      <c r="U33" s="48"/>
      <c r="V33" s="48"/>
      <c r="W33" s="47"/>
      <c r="X33" s="48"/>
      <c r="Y33" s="48"/>
      <c r="Z33" s="48"/>
      <c r="AA33" s="48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</row>
    <row r="34" spans="12:48">
      <c r="L34" s="46"/>
      <c r="M34" s="47"/>
      <c r="N34" s="47"/>
      <c r="O34" s="47"/>
      <c r="P34" s="47"/>
      <c r="Q34" s="47"/>
      <c r="R34" s="47"/>
      <c r="S34" s="47"/>
      <c r="T34" s="48"/>
      <c r="U34" s="48"/>
      <c r="V34" s="48"/>
      <c r="W34" s="47"/>
      <c r="X34" s="48"/>
      <c r="Y34" s="48"/>
      <c r="Z34" s="48"/>
      <c r="AA34" s="48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</row>
    <row r="35" spans="12:48">
      <c r="L35" s="46"/>
      <c r="M35" s="47"/>
      <c r="N35" s="47"/>
      <c r="O35" s="47"/>
      <c r="P35" s="47"/>
      <c r="Q35" s="47"/>
      <c r="R35" s="47"/>
      <c r="S35" s="47"/>
      <c r="T35" s="48"/>
      <c r="U35" s="48"/>
      <c r="V35" s="48"/>
      <c r="W35" s="47"/>
      <c r="X35" s="48"/>
      <c r="Y35" s="48"/>
      <c r="Z35" s="48"/>
      <c r="AA35" s="48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</row>
    <row r="36" spans="12:48">
      <c r="L36" s="46"/>
      <c r="M36" s="47"/>
      <c r="N36" s="47"/>
      <c r="O36" s="47"/>
      <c r="P36" s="47"/>
      <c r="Q36" s="47"/>
      <c r="R36" s="47"/>
      <c r="S36" s="47"/>
      <c r="T36" s="48"/>
      <c r="U36" s="48"/>
      <c r="V36" s="48"/>
      <c r="W36" s="47"/>
      <c r="X36" s="48"/>
      <c r="Y36" s="48"/>
      <c r="Z36" s="48"/>
      <c r="AA36" s="48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</row>
    <row r="37" spans="12:48">
      <c r="L37" s="46"/>
      <c r="M37" s="47"/>
      <c r="N37" s="47"/>
      <c r="O37" s="47"/>
      <c r="P37" s="47"/>
      <c r="Q37" s="47"/>
      <c r="R37" s="47"/>
      <c r="S37" s="47"/>
      <c r="T37" s="48"/>
      <c r="U37" s="48"/>
      <c r="V37" s="48"/>
      <c r="W37" s="47"/>
      <c r="X37" s="48"/>
      <c r="Y37" s="48"/>
      <c r="Z37" s="48"/>
      <c r="AA37" s="48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</row>
    <row r="38" spans="12:48">
      <c r="L38" s="46"/>
      <c r="M38" s="47"/>
      <c r="N38" s="47"/>
      <c r="O38" s="47"/>
      <c r="P38" s="47"/>
      <c r="Q38" s="47"/>
      <c r="R38" s="47"/>
      <c r="S38" s="47"/>
      <c r="T38" s="48"/>
      <c r="U38" s="48"/>
      <c r="V38" s="48"/>
      <c r="W38" s="47"/>
      <c r="X38" s="48"/>
      <c r="Y38" s="48"/>
      <c r="Z38" s="48"/>
      <c r="AA38" s="48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</row>
    <row r="39" spans="12:48">
      <c r="L39" s="46"/>
      <c r="M39" s="47"/>
      <c r="N39" s="47"/>
      <c r="O39" s="47"/>
      <c r="P39" s="47"/>
      <c r="Q39" s="47"/>
      <c r="R39" s="47"/>
      <c r="S39" s="47"/>
      <c r="T39" s="48"/>
      <c r="U39" s="48"/>
      <c r="V39" s="48"/>
      <c r="W39" s="47"/>
      <c r="X39" s="48"/>
      <c r="Y39" s="48"/>
      <c r="Z39" s="48"/>
      <c r="AA39" s="48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</row>
    <row r="40" spans="12:48">
      <c r="L40" s="46"/>
      <c r="M40" s="47"/>
      <c r="N40" s="47"/>
      <c r="O40" s="47"/>
      <c r="P40" s="47"/>
      <c r="Q40" s="47"/>
      <c r="R40" s="47"/>
      <c r="S40" s="47"/>
      <c r="T40" s="48"/>
      <c r="U40" s="48"/>
      <c r="V40" s="48"/>
      <c r="W40" s="47"/>
      <c r="X40" s="48"/>
      <c r="Y40" s="48"/>
      <c r="Z40" s="48"/>
      <c r="AA40" s="48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</row>
    <row r="41" spans="12:48">
      <c r="L41" s="46"/>
      <c r="M41" s="47"/>
      <c r="N41" s="47"/>
      <c r="O41" s="47"/>
      <c r="P41" s="47"/>
      <c r="Q41" s="47"/>
      <c r="R41" s="47"/>
      <c r="S41" s="47"/>
      <c r="T41" s="48"/>
      <c r="U41" s="48"/>
      <c r="V41" s="48"/>
      <c r="W41" s="47"/>
      <c r="X41" s="48"/>
      <c r="Y41" s="48"/>
      <c r="Z41" s="48"/>
      <c r="AA41" s="48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</row>
    <row r="42" spans="12:48">
      <c r="L42" s="46"/>
      <c r="M42" s="47"/>
      <c r="N42" s="47"/>
      <c r="O42" s="47"/>
      <c r="P42" s="47"/>
      <c r="Q42" s="47"/>
      <c r="R42" s="47"/>
      <c r="S42" s="47"/>
      <c r="T42" s="48"/>
      <c r="U42" s="48"/>
      <c r="V42" s="48"/>
      <c r="W42" s="47"/>
      <c r="X42" s="48"/>
      <c r="Y42" s="48"/>
      <c r="Z42" s="48"/>
      <c r="AA42" s="48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</row>
    <row r="43" spans="12:48">
      <c r="L43" s="46"/>
      <c r="M43" s="47"/>
      <c r="N43" s="47"/>
      <c r="O43" s="47"/>
      <c r="P43" s="47"/>
      <c r="Q43" s="47"/>
      <c r="R43" s="47"/>
      <c r="S43" s="47"/>
      <c r="T43" s="48"/>
      <c r="U43" s="48"/>
      <c r="V43" s="48"/>
      <c r="W43" s="47"/>
      <c r="X43" s="48"/>
      <c r="Y43" s="48"/>
      <c r="Z43" s="48"/>
      <c r="AA43" s="48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</row>
    <row r="44" spans="12:48">
      <c r="L44" s="46"/>
      <c r="M44" s="47"/>
      <c r="N44" s="47"/>
      <c r="O44" s="47"/>
      <c r="P44" s="47"/>
      <c r="Q44" s="47"/>
      <c r="R44" s="47"/>
      <c r="S44" s="47"/>
      <c r="T44" s="48"/>
      <c r="U44" s="48"/>
      <c r="V44" s="48"/>
      <c r="W44" s="47"/>
      <c r="X44" s="48"/>
      <c r="Y44" s="48"/>
      <c r="Z44" s="48"/>
      <c r="AA44" s="48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</row>
    <row r="45" spans="12:48">
      <c r="L45" s="46"/>
      <c r="M45" s="47"/>
      <c r="N45" s="47"/>
      <c r="O45" s="47"/>
      <c r="P45" s="47"/>
      <c r="Q45" s="47"/>
      <c r="R45" s="47"/>
      <c r="S45" s="47"/>
      <c r="T45" s="48"/>
      <c r="U45" s="48"/>
      <c r="V45" s="48"/>
      <c r="W45" s="47"/>
      <c r="X45" s="48"/>
      <c r="Y45" s="48"/>
      <c r="Z45" s="48"/>
      <c r="AA45" s="48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</row>
    <row r="46" spans="12:48">
      <c r="L46" s="46"/>
      <c r="M46" s="47"/>
      <c r="N46" s="47"/>
      <c r="O46" s="47"/>
      <c r="P46" s="47"/>
      <c r="Q46" s="47"/>
      <c r="R46" s="47"/>
      <c r="S46" s="47"/>
      <c r="T46" s="48"/>
      <c r="U46" s="48"/>
      <c r="V46" s="48"/>
      <c r="W46" s="47"/>
      <c r="X46" s="48"/>
      <c r="Y46" s="48"/>
      <c r="Z46" s="48"/>
      <c r="AA46" s="48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</row>
    <row r="47" spans="12:48">
      <c r="L47" s="46"/>
      <c r="M47" s="47"/>
      <c r="N47" s="47"/>
      <c r="O47" s="47"/>
      <c r="P47" s="47"/>
      <c r="Q47" s="47"/>
      <c r="R47" s="47"/>
      <c r="S47" s="47"/>
      <c r="T47" s="48"/>
      <c r="U47" s="48"/>
      <c r="V47" s="48"/>
      <c r="W47" s="47"/>
      <c r="X47" s="48"/>
      <c r="Y47" s="48"/>
      <c r="Z47" s="48"/>
      <c r="AA47" s="48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</row>
    <row r="48" spans="12:48">
      <c r="L48" s="46"/>
      <c r="M48" s="51"/>
      <c r="N48" s="51"/>
      <c r="O48" s="51"/>
      <c r="P48" s="51"/>
      <c r="Q48" s="53"/>
      <c r="R48" s="53"/>
      <c r="S48" s="53"/>
      <c r="T48" s="53"/>
      <c r="U48" s="53"/>
      <c r="V48" s="54"/>
      <c r="W48" s="53"/>
      <c r="X48" s="54"/>
      <c r="Y48" s="54"/>
      <c r="Z48" s="54"/>
      <c r="AA48" s="54"/>
      <c r="AB48" s="53"/>
      <c r="AC48" s="53"/>
      <c r="AD48" s="53"/>
      <c r="AE48" s="53"/>
      <c r="AF48" s="53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</row>
    <row r="49" spans="11:48">
      <c r="L49" s="46"/>
      <c r="M49" s="55"/>
      <c r="N49" s="55"/>
      <c r="O49" s="55"/>
      <c r="P49" s="55"/>
      <c r="Q49" s="55"/>
      <c r="R49" s="55"/>
      <c r="S49" s="55"/>
      <c r="T49" s="56"/>
      <c r="U49" s="56"/>
      <c r="V49" s="56"/>
      <c r="W49" s="55"/>
      <c r="X49" s="56"/>
      <c r="Y49" s="56"/>
      <c r="Z49" s="56"/>
      <c r="AA49" s="56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</row>
    <row r="50" spans="11:48">
      <c r="L50" s="46"/>
      <c r="M50" s="47"/>
      <c r="N50" s="47"/>
      <c r="O50" s="47"/>
      <c r="P50" s="47"/>
      <c r="Q50" s="47"/>
      <c r="R50" s="47"/>
      <c r="S50" s="47"/>
      <c r="T50" s="48"/>
      <c r="U50" s="48"/>
      <c r="V50" s="48"/>
      <c r="W50" s="47"/>
      <c r="X50" s="48"/>
      <c r="Y50" s="48"/>
      <c r="Z50" s="48"/>
      <c r="AA50" s="48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</row>
    <row r="51" spans="11:48">
      <c r="L51" s="46"/>
      <c r="M51" s="47"/>
      <c r="N51" s="47"/>
      <c r="O51" s="47"/>
      <c r="P51" s="47"/>
      <c r="Q51" s="47"/>
      <c r="R51" s="47"/>
      <c r="S51" s="47"/>
      <c r="T51" s="48"/>
      <c r="U51" s="48"/>
      <c r="V51" s="48"/>
      <c r="W51" s="47"/>
      <c r="X51" s="48"/>
      <c r="Y51" s="48"/>
      <c r="Z51" s="48"/>
      <c r="AA51" s="48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</row>
    <row r="52" spans="11:48">
      <c r="L52" s="46"/>
      <c r="M52" s="47"/>
      <c r="N52" s="47"/>
      <c r="O52" s="47"/>
      <c r="P52" s="47"/>
      <c r="Q52" s="47"/>
      <c r="R52" s="47"/>
      <c r="S52" s="47"/>
      <c r="T52" s="48"/>
      <c r="U52" s="48"/>
      <c r="V52" s="48"/>
      <c r="W52" s="47"/>
      <c r="X52" s="48"/>
      <c r="Y52" s="48"/>
      <c r="Z52" s="48"/>
      <c r="AA52" s="48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</row>
    <row r="53" spans="11:48">
      <c r="L53" s="46"/>
      <c r="M53" s="47"/>
      <c r="N53" s="47"/>
      <c r="O53" s="47"/>
      <c r="P53" s="47"/>
      <c r="Q53" s="47"/>
      <c r="R53" s="47"/>
      <c r="S53" s="47"/>
      <c r="T53" s="48"/>
      <c r="U53" s="48"/>
      <c r="V53" s="48"/>
      <c r="W53" s="47"/>
      <c r="X53" s="48"/>
      <c r="Y53" s="48"/>
      <c r="Z53" s="48"/>
      <c r="AA53" s="48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</row>
    <row r="54" spans="11:48">
      <c r="L54" s="46"/>
      <c r="M54" s="47"/>
      <c r="N54" s="47"/>
      <c r="O54" s="47"/>
      <c r="P54" s="47"/>
      <c r="Q54" s="47"/>
      <c r="R54" s="47"/>
      <c r="S54" s="47"/>
      <c r="T54" s="48"/>
      <c r="U54" s="48"/>
      <c r="V54" s="48"/>
      <c r="W54" s="47"/>
      <c r="X54" s="48"/>
      <c r="Y54" s="48"/>
      <c r="Z54" s="48"/>
      <c r="AA54" s="4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</row>
    <row r="55" spans="11:48">
      <c r="L55" s="46"/>
      <c r="M55" s="47"/>
      <c r="N55" s="47"/>
      <c r="O55" s="47"/>
      <c r="P55" s="47"/>
      <c r="Q55" s="47"/>
      <c r="R55" s="47"/>
      <c r="S55" s="47"/>
      <c r="T55" s="48"/>
      <c r="U55" s="48"/>
      <c r="V55" s="48"/>
      <c r="W55" s="47"/>
      <c r="X55" s="48"/>
      <c r="Y55" s="48"/>
      <c r="Z55" s="48"/>
      <c r="AA55" s="48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</row>
    <row r="56" spans="11:48">
      <c r="L56" s="46"/>
      <c r="M56" s="47"/>
      <c r="N56" s="47"/>
      <c r="O56" s="47"/>
      <c r="P56" s="47"/>
      <c r="Q56" s="47"/>
      <c r="R56" s="47"/>
      <c r="S56" s="47"/>
      <c r="T56" s="48"/>
      <c r="U56" s="48"/>
      <c r="V56" s="48"/>
      <c r="W56" s="47"/>
      <c r="X56" s="48"/>
      <c r="Y56" s="48"/>
      <c r="Z56" s="48"/>
      <c r="AA56" s="48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</row>
    <row r="57" spans="11:48">
      <c r="L57" s="46"/>
      <c r="M57" s="47"/>
      <c r="N57" s="47"/>
      <c r="O57" s="47"/>
      <c r="P57" s="47"/>
      <c r="Q57" s="47"/>
      <c r="R57" s="47"/>
      <c r="S57" s="47"/>
      <c r="T57" s="48"/>
      <c r="U57" s="48"/>
      <c r="V57" s="48"/>
      <c r="W57" s="47"/>
      <c r="X57" s="48"/>
      <c r="Y57" s="48"/>
      <c r="Z57" s="48"/>
      <c r="AA57" s="48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</row>
    <row r="58" spans="11:48">
      <c r="L58" s="46"/>
      <c r="M58" s="47"/>
      <c r="N58" s="47"/>
      <c r="O58" s="47"/>
      <c r="P58" s="47"/>
      <c r="Q58" s="47"/>
      <c r="R58" s="47"/>
      <c r="S58" s="47"/>
      <c r="T58" s="48"/>
      <c r="U58" s="48"/>
      <c r="V58" s="48"/>
      <c r="W58" s="47"/>
      <c r="X58" s="48"/>
      <c r="Y58" s="48"/>
      <c r="Z58" s="48"/>
      <c r="AA58" s="48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</row>
    <row r="59" spans="11:48">
      <c r="L59" s="46"/>
      <c r="M59" s="47"/>
      <c r="N59" s="47"/>
      <c r="O59" s="47"/>
      <c r="P59" s="47"/>
      <c r="Q59" s="47"/>
      <c r="R59" s="47"/>
      <c r="S59" s="47"/>
      <c r="T59" s="48"/>
      <c r="U59" s="48"/>
      <c r="V59" s="48"/>
      <c r="W59" s="47"/>
      <c r="X59" s="48"/>
      <c r="Y59" s="48"/>
      <c r="Z59" s="48"/>
      <c r="AA59" s="48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</row>
    <row r="60" spans="11:48">
      <c r="L60" s="46"/>
      <c r="M60" s="47"/>
      <c r="N60" s="47"/>
      <c r="O60" s="47"/>
      <c r="P60" s="47"/>
      <c r="Q60" s="47"/>
      <c r="R60" s="47"/>
      <c r="S60" s="47"/>
      <c r="T60" s="48"/>
      <c r="U60" s="48"/>
      <c r="V60" s="48"/>
      <c r="W60" s="47"/>
      <c r="X60" s="48"/>
      <c r="Y60" s="48"/>
      <c r="Z60" s="48"/>
      <c r="AA60" s="48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</row>
    <row r="61" spans="11:48">
      <c r="L61" s="46"/>
      <c r="M61" s="47"/>
      <c r="N61" s="47"/>
      <c r="O61" s="47"/>
      <c r="P61" s="47"/>
      <c r="Q61" s="47"/>
      <c r="R61" s="47"/>
      <c r="S61" s="47"/>
      <c r="T61" s="48"/>
      <c r="U61" s="48"/>
      <c r="V61" s="48"/>
      <c r="W61" s="47"/>
      <c r="X61" s="48"/>
      <c r="Y61" s="48"/>
      <c r="Z61" s="48"/>
      <c r="AA61" s="48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</row>
    <row r="62" spans="11:48">
      <c r="L62" s="46"/>
      <c r="M62" s="47"/>
      <c r="N62" s="47"/>
      <c r="O62" s="47"/>
      <c r="P62" s="47"/>
      <c r="Q62" s="47"/>
      <c r="R62" s="47"/>
      <c r="S62" s="47"/>
      <c r="T62" s="48"/>
      <c r="U62" s="48"/>
      <c r="V62" s="48"/>
      <c r="W62" s="47"/>
      <c r="X62" s="48"/>
      <c r="Y62" s="48"/>
      <c r="Z62" s="48"/>
      <c r="AA62" s="48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</row>
    <row r="63" spans="11:48">
      <c r="L63" s="46"/>
      <c r="M63" s="47"/>
      <c r="N63" s="47"/>
      <c r="O63" s="47"/>
      <c r="P63" s="47"/>
      <c r="Q63" s="47"/>
      <c r="R63" s="47"/>
      <c r="S63" s="47"/>
      <c r="T63" s="48"/>
      <c r="U63" s="48"/>
      <c r="V63" s="48"/>
      <c r="W63" s="47"/>
      <c r="X63" s="48"/>
      <c r="Y63" s="48"/>
      <c r="Z63" s="48"/>
      <c r="AA63" s="48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</row>
    <row r="64" spans="11:48">
      <c r="L64" s="46"/>
      <c r="M64" s="47"/>
      <c r="N64" s="47"/>
      <c r="O64" s="47"/>
      <c r="P64" s="47"/>
      <c r="Q64" s="47"/>
      <c r="R64" s="47"/>
      <c r="S64" s="47"/>
      <c r="T64" s="48"/>
      <c r="U64" s="48"/>
      <c r="V64" s="48"/>
      <c r="W64" s="47"/>
      <c r="X64" s="48"/>
      <c r="Y64" s="48"/>
      <c r="Z64" s="48"/>
      <c r="AA64" s="48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</row>
    <row r="65" spans="12:48">
      <c r="L65" s="46"/>
      <c r="M65" s="47"/>
      <c r="N65" s="47"/>
      <c r="O65" s="47"/>
      <c r="P65" s="47"/>
      <c r="Q65" s="47"/>
      <c r="R65" s="47"/>
      <c r="S65" s="47"/>
      <c r="T65" s="48"/>
      <c r="U65" s="48"/>
      <c r="V65" s="48"/>
      <c r="W65" s="47"/>
      <c r="X65" s="48"/>
      <c r="Y65" s="48"/>
      <c r="Z65" s="48"/>
      <c r="AA65" s="48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</row>
    <row r="66" spans="12:48">
      <c r="L66" s="46"/>
      <c r="M66" s="47"/>
      <c r="N66" s="47"/>
      <c r="O66" s="47"/>
      <c r="P66" s="47"/>
      <c r="Q66" s="47"/>
      <c r="R66" s="47"/>
      <c r="S66" s="47"/>
      <c r="T66" s="48"/>
      <c r="U66" s="48"/>
      <c r="V66" s="48"/>
      <c r="W66" s="47"/>
      <c r="X66" s="48"/>
      <c r="Y66" s="48"/>
      <c r="Z66" s="48"/>
      <c r="AA66" s="48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</row>
    <row r="67" spans="12:48">
      <c r="L67" s="46"/>
      <c r="M67" s="47"/>
      <c r="N67" s="47"/>
      <c r="O67" s="47"/>
      <c r="P67" s="47"/>
      <c r="Q67" s="47"/>
      <c r="R67" s="47"/>
      <c r="S67" s="47"/>
      <c r="T67" s="48"/>
      <c r="U67" s="48"/>
      <c r="V67" s="48"/>
      <c r="W67" s="47"/>
      <c r="X67" s="48"/>
      <c r="Y67" s="48"/>
      <c r="Z67" s="48"/>
      <c r="AA67" s="48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</row>
    <row r="68" spans="12:48">
      <c r="L68" s="46"/>
      <c r="M68" s="47"/>
      <c r="N68" s="47"/>
      <c r="O68" s="47"/>
      <c r="P68" s="47"/>
      <c r="Q68" s="47"/>
      <c r="R68" s="47"/>
      <c r="S68" s="47"/>
      <c r="T68" s="48"/>
      <c r="U68" s="48"/>
      <c r="V68" s="48"/>
      <c r="W68" s="47"/>
      <c r="X68" s="48"/>
      <c r="Y68" s="48"/>
      <c r="Z68" s="48"/>
      <c r="AA68" s="48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</row>
    <row r="69" spans="12:48">
      <c r="L69" s="46"/>
      <c r="M69" s="47"/>
      <c r="N69" s="47"/>
      <c r="O69" s="47"/>
      <c r="P69" s="47"/>
      <c r="Q69" s="47"/>
      <c r="R69" s="47"/>
      <c r="S69" s="47"/>
      <c r="T69" s="48"/>
      <c r="U69" s="48"/>
      <c r="V69" s="48"/>
      <c r="W69" s="47"/>
      <c r="X69" s="48"/>
      <c r="Y69" s="48"/>
      <c r="Z69" s="48"/>
      <c r="AA69" s="48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</row>
    <row r="70" spans="12:48">
      <c r="L70" s="46"/>
      <c r="M70" s="47"/>
      <c r="N70" s="47"/>
      <c r="O70" s="47"/>
      <c r="P70" s="47"/>
      <c r="Q70" s="47"/>
      <c r="R70" s="47"/>
      <c r="S70" s="47"/>
      <c r="T70" s="48"/>
      <c r="U70" s="48"/>
      <c r="V70" s="48"/>
      <c r="W70" s="47"/>
      <c r="X70" s="48"/>
      <c r="Y70" s="48"/>
      <c r="Z70" s="48"/>
      <c r="AA70" s="48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</row>
    <row r="71" spans="12:48">
      <c r="L71" s="46"/>
      <c r="M71" s="47"/>
      <c r="N71" s="47"/>
      <c r="O71" s="47"/>
      <c r="P71" s="47"/>
      <c r="Q71" s="47"/>
      <c r="R71" s="47"/>
      <c r="S71" s="47"/>
      <c r="T71" s="48"/>
      <c r="U71" s="48"/>
      <c r="V71" s="48"/>
      <c r="W71" s="47"/>
      <c r="X71" s="48"/>
      <c r="Y71" s="48"/>
      <c r="Z71" s="48"/>
      <c r="AA71" s="48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</row>
    <row r="72" spans="12:48">
      <c r="L72" s="46"/>
      <c r="M72" s="51"/>
      <c r="N72" s="51"/>
      <c r="O72" s="51"/>
      <c r="P72" s="51"/>
      <c r="Q72" s="51"/>
      <c r="R72" s="51"/>
      <c r="S72" s="51"/>
      <c r="T72" s="52"/>
      <c r="U72" s="52"/>
      <c r="V72" s="52"/>
      <c r="W72" s="51"/>
      <c r="X72" s="52"/>
      <c r="Y72" s="52"/>
      <c r="Z72" s="52"/>
      <c r="AA72" s="52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</row>
    <row r="73" spans="12:48">
      <c r="L73" s="46"/>
      <c r="M73" s="51"/>
      <c r="N73" s="51"/>
      <c r="O73" s="51"/>
      <c r="P73" s="57"/>
      <c r="Q73" s="57"/>
      <c r="R73" s="57"/>
      <c r="S73" s="57"/>
      <c r="T73" s="58"/>
      <c r="U73" s="58"/>
      <c r="V73" s="58"/>
      <c r="W73" s="57"/>
      <c r="X73" s="58"/>
      <c r="Y73" s="58"/>
      <c r="Z73" s="58"/>
      <c r="AA73" s="58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2:48">
      <c r="L74" s="46"/>
      <c r="M74" s="51"/>
      <c r="N74" s="51"/>
      <c r="O74" s="51"/>
      <c r="P74" s="47"/>
      <c r="Q74" s="47"/>
      <c r="R74" s="47"/>
      <c r="S74" s="47"/>
      <c r="T74" s="48"/>
      <c r="U74" s="48"/>
      <c r="V74" s="48"/>
      <c r="W74" s="47"/>
      <c r="X74" s="48"/>
      <c r="Y74" s="48"/>
      <c r="Z74" s="48"/>
      <c r="AA74" s="48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</row>
    <row r="75" spans="12:48">
      <c r="L75" s="46"/>
      <c r="M75" s="51"/>
      <c r="N75" s="51"/>
      <c r="O75" s="51"/>
      <c r="P75" s="51"/>
      <c r="Q75" s="51"/>
      <c r="R75" s="51"/>
      <c r="S75" s="51"/>
      <c r="T75" s="52"/>
      <c r="U75" s="52"/>
      <c r="V75" s="52"/>
      <c r="W75" s="51"/>
      <c r="X75" s="52"/>
      <c r="Y75" s="52"/>
      <c r="Z75" s="52"/>
      <c r="AA75" s="52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</row>
    <row r="76" spans="12:48">
      <c r="X76" s="49"/>
      <c r="Y76" s="49"/>
      <c r="Z76" s="49"/>
      <c r="AA76" s="49"/>
    </row>
    <row r="77" spans="12:48">
      <c r="X77" s="49"/>
      <c r="Y77" s="49"/>
      <c r="Z77" s="49"/>
      <c r="AA77" s="49"/>
    </row>
    <row r="78" spans="12:48" s="59" customFormat="1">
      <c r="X78" s="75"/>
      <c r="Y78" s="75"/>
      <c r="Z78" s="75"/>
      <c r="AA78" s="75"/>
    </row>
    <row r="79" spans="12:48" s="59" customFormat="1">
      <c r="X79" s="75"/>
      <c r="Y79" s="75"/>
      <c r="Z79" s="75"/>
      <c r="AA79" s="75"/>
    </row>
    <row r="80" spans="12:48">
      <c r="X80" s="49"/>
      <c r="Y80" s="49"/>
      <c r="Z80" s="49"/>
      <c r="AA80" s="49"/>
    </row>
    <row r="81" spans="24:27">
      <c r="X81" s="49"/>
      <c r="Y81" s="49"/>
      <c r="Z81" s="49"/>
      <c r="AA81" s="49"/>
    </row>
    <row r="82" spans="24:27">
      <c r="X82" s="49"/>
      <c r="Y82" s="49"/>
      <c r="Z82" s="49"/>
      <c r="AA82" s="49"/>
    </row>
    <row r="83" spans="24:27">
      <c r="X83" s="49"/>
      <c r="Y83" s="49"/>
      <c r="Z83" s="49"/>
      <c r="AA83" s="49"/>
    </row>
    <row r="84" spans="24:27">
      <c r="X84" s="49"/>
      <c r="Y84" s="49"/>
      <c r="Z84" s="49"/>
      <c r="AA84" s="49"/>
    </row>
    <row r="85" spans="24:27">
      <c r="X85" s="49"/>
      <c r="Y85" s="49"/>
      <c r="Z85" s="49"/>
      <c r="AA85" s="49"/>
    </row>
    <row r="86" spans="24:27">
      <c r="X86" s="49"/>
      <c r="Y86" s="49"/>
      <c r="Z86" s="49"/>
      <c r="AA86" s="49"/>
    </row>
    <row r="87" spans="24:27">
      <c r="X87" s="49"/>
      <c r="Y87" s="49"/>
      <c r="Z87" s="49"/>
      <c r="AA87" s="49"/>
    </row>
    <row r="88" spans="24:27">
      <c r="X88" s="49"/>
      <c r="Y88" s="49"/>
      <c r="Z88" s="49"/>
      <c r="AA88" s="49"/>
    </row>
    <row r="89" spans="24:27">
      <c r="X89" s="49"/>
      <c r="Y89" s="49"/>
      <c r="Z89" s="49"/>
      <c r="AA89" s="49"/>
    </row>
    <row r="90" spans="24:27">
      <c r="X90" s="49"/>
      <c r="Y90" s="49"/>
      <c r="Z90" s="49"/>
      <c r="AA90" s="49"/>
    </row>
    <row r="91" spans="24:27">
      <c r="X91" s="49"/>
      <c r="Y91" s="49"/>
      <c r="Z91" s="49"/>
      <c r="AA91" s="49"/>
    </row>
    <row r="92" spans="24:27">
      <c r="X92" s="49"/>
      <c r="Y92" s="49"/>
      <c r="Z92" s="49"/>
      <c r="AA92" s="49"/>
    </row>
    <row r="93" spans="24:27">
      <c r="X93" s="49"/>
      <c r="Y93" s="49"/>
      <c r="Z93" s="49"/>
      <c r="AA93" s="49"/>
    </row>
    <row r="94" spans="24:27">
      <c r="X94" s="49"/>
      <c r="Y94" s="49"/>
      <c r="Z94" s="49"/>
      <c r="AA94" s="49"/>
    </row>
    <row r="95" spans="24:27">
      <c r="X95" s="49"/>
      <c r="Y95" s="49"/>
      <c r="Z95" s="49"/>
      <c r="AA95" s="49"/>
    </row>
    <row r="96" spans="24:27">
      <c r="X96" s="49"/>
      <c r="Y96" s="49"/>
      <c r="Z96" s="49"/>
      <c r="AA96" s="49"/>
    </row>
    <row r="97" spans="24:27">
      <c r="X97" s="49"/>
      <c r="Y97" s="49"/>
      <c r="Z97" s="49"/>
      <c r="AA97" s="49"/>
    </row>
    <row r="98" spans="24:27">
      <c r="X98" s="49"/>
      <c r="Y98" s="49"/>
      <c r="Z98" s="49"/>
      <c r="AA98" s="49"/>
    </row>
    <row r="99" spans="24:27">
      <c r="X99" s="49"/>
      <c r="Y99" s="49"/>
      <c r="Z99" s="49"/>
      <c r="AA99" s="49"/>
    </row>
    <row r="100" spans="24:27">
      <c r="X100" s="49"/>
      <c r="Y100" s="49"/>
      <c r="Z100" s="49"/>
      <c r="AA100" s="49"/>
    </row>
    <row r="101" spans="24:27">
      <c r="X101" s="49"/>
      <c r="Y101" s="49"/>
      <c r="Z101" s="49"/>
      <c r="AA101" s="49"/>
    </row>
    <row r="102" spans="24:27">
      <c r="X102" s="49"/>
      <c r="Y102" s="49"/>
      <c r="Z102" s="49"/>
      <c r="AA102" s="49"/>
    </row>
    <row r="103" spans="24:27">
      <c r="X103" s="49"/>
      <c r="Y103" s="49"/>
      <c r="Z103" s="49"/>
      <c r="AA103" s="49"/>
    </row>
    <row r="104" spans="24:27">
      <c r="X104" s="49"/>
      <c r="Y104" s="49"/>
      <c r="Z104" s="49"/>
      <c r="AA104" s="49"/>
    </row>
    <row r="105" spans="24:27">
      <c r="X105" s="49"/>
      <c r="Y105" s="49"/>
      <c r="Z105" s="49"/>
      <c r="AA105" s="49"/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48"/>
  <dimension ref="B2:AZ27"/>
  <sheetViews>
    <sheetView workbookViewId="0">
      <selection activeCell="S18" sqref="S18"/>
    </sheetView>
  </sheetViews>
  <sheetFormatPr defaultRowHeight="12.75"/>
  <cols>
    <col min="1" max="1" width="4.42578125" style="10" customWidth="1"/>
    <col min="2" max="16384" width="9.140625" style="10"/>
  </cols>
  <sheetData>
    <row r="2" spans="2:52" s="74" customFormat="1">
      <c r="B2" s="169" t="s">
        <v>233</v>
      </c>
    </row>
    <row r="3" spans="2:52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210" t="s">
        <v>234</v>
      </c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</row>
    <row r="4" spans="2:52"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</row>
    <row r="5" spans="2:52">
      <c r="P5" s="210"/>
      <c r="Q5" s="212" t="s">
        <v>237</v>
      </c>
      <c r="R5" s="212" t="s">
        <v>238</v>
      </c>
      <c r="S5" s="212" t="s">
        <v>239</v>
      </c>
      <c r="T5" s="212" t="s">
        <v>240</v>
      </c>
      <c r="U5" s="212" t="s">
        <v>241</v>
      </c>
      <c r="V5" s="212" t="s">
        <v>141</v>
      </c>
      <c r="W5" s="212" t="s">
        <v>142</v>
      </c>
      <c r="X5" s="212" t="s">
        <v>143</v>
      </c>
      <c r="Y5" s="212" t="s">
        <v>144</v>
      </c>
      <c r="Z5" s="212" t="s">
        <v>145</v>
      </c>
      <c r="AA5" s="212" t="s">
        <v>146</v>
      </c>
      <c r="AB5" s="210" t="s">
        <v>147</v>
      </c>
      <c r="AC5" s="210" t="s">
        <v>148</v>
      </c>
      <c r="AD5" s="210" t="s">
        <v>149</v>
      </c>
      <c r="AE5" s="210" t="s">
        <v>150</v>
      </c>
      <c r="AF5" s="210" t="s">
        <v>151</v>
      </c>
      <c r="AG5" s="210" t="s">
        <v>152</v>
      </c>
      <c r="AH5" s="210" t="s">
        <v>153</v>
      </c>
      <c r="AI5" s="210" t="s">
        <v>154</v>
      </c>
      <c r="AJ5" s="210" t="s">
        <v>155</v>
      </c>
      <c r="AK5" s="210" t="s">
        <v>156</v>
      </c>
      <c r="AL5" s="210" t="s">
        <v>157</v>
      </c>
      <c r="AM5" s="210" t="s">
        <v>158</v>
      </c>
      <c r="AN5" s="210" t="s">
        <v>159</v>
      </c>
      <c r="AO5" s="210" t="s">
        <v>160</v>
      </c>
      <c r="AP5" s="210" t="s">
        <v>161</v>
      </c>
      <c r="AQ5" s="210" t="s">
        <v>162</v>
      </c>
      <c r="AR5" s="210" t="s">
        <v>163</v>
      </c>
      <c r="AS5" s="210" t="s">
        <v>164</v>
      </c>
      <c r="AT5" s="210" t="s">
        <v>165</v>
      </c>
      <c r="AU5" s="210" t="s">
        <v>166</v>
      </c>
      <c r="AV5" s="210" t="s">
        <v>167</v>
      </c>
      <c r="AW5" s="210" t="s">
        <v>168</v>
      </c>
      <c r="AX5" s="210" t="s">
        <v>169</v>
      </c>
      <c r="AY5" s="210" t="s">
        <v>170</v>
      </c>
      <c r="AZ5" s="213" t="s">
        <v>171</v>
      </c>
    </row>
    <row r="6" spans="2:52">
      <c r="P6" s="210" t="s">
        <v>242</v>
      </c>
      <c r="Q6" s="214">
        <v>99.69</v>
      </c>
      <c r="R6" s="214">
        <v>96.1</v>
      </c>
      <c r="S6" s="214">
        <v>99.26</v>
      </c>
      <c r="T6" s="214">
        <v>93.18</v>
      </c>
      <c r="U6" s="214">
        <v>85.98</v>
      </c>
      <c r="V6" s="214">
        <v>78.459999999999994</v>
      </c>
      <c r="W6" s="214">
        <v>67.06</v>
      </c>
      <c r="X6" s="214">
        <v>64.209999999999994</v>
      </c>
      <c r="Y6" s="214">
        <v>58.25</v>
      </c>
      <c r="Z6" s="214">
        <v>53.22</v>
      </c>
      <c r="AA6" s="214">
        <v>41.49</v>
      </c>
      <c r="AB6" s="214">
        <v>35.9</v>
      </c>
      <c r="AC6" s="214">
        <v>30.224625168824069</v>
      </c>
      <c r="AD6" s="214">
        <v>32.794861476005231</v>
      </c>
      <c r="AE6" s="214">
        <v>34.89168277014722</v>
      </c>
      <c r="AF6" s="214">
        <v>35.784932653226207</v>
      </c>
      <c r="AG6" s="214">
        <v>36.738542542010372</v>
      </c>
      <c r="AH6" s="214">
        <v>36.763386934371191</v>
      </c>
      <c r="AI6" s="214">
        <v>37.305272633203209</v>
      </c>
      <c r="AJ6" s="214">
        <v>36.286126022167139</v>
      </c>
      <c r="AK6" s="214">
        <v>35.14789503924613</v>
      </c>
      <c r="AL6" s="214">
        <v>34.586953288267139</v>
      </c>
      <c r="AM6" s="214">
        <v>33.577442454079218</v>
      </c>
      <c r="AN6" s="214">
        <v>32.465495804344869</v>
      </c>
      <c r="AO6" s="214">
        <v>32.268095946967406</v>
      </c>
      <c r="AP6" s="214">
        <v>31.406780717465775</v>
      </c>
      <c r="AQ6" s="214">
        <v>29.906264949807518</v>
      </c>
      <c r="AR6" s="214">
        <v>28.377527977914959</v>
      </c>
      <c r="AS6" s="214">
        <v>26.431344768577475</v>
      </c>
      <c r="AT6" s="214">
        <v>24.303910848923785</v>
      </c>
      <c r="AU6" s="214">
        <v>21.512133457421474</v>
      </c>
      <c r="AV6" s="214">
        <v>20.097281973868458</v>
      </c>
      <c r="AW6" s="214">
        <v>19.054225731991664</v>
      </c>
      <c r="AX6" s="214">
        <v>17.730526077359158</v>
      </c>
      <c r="AY6" s="214">
        <v>17.060258777486627</v>
      </c>
      <c r="AZ6" s="214">
        <v>15.563404453294115</v>
      </c>
    </row>
    <row r="7" spans="2:52">
      <c r="P7" s="210" t="s">
        <v>243</v>
      </c>
      <c r="Q7" s="214">
        <v>1.1200000000000001</v>
      </c>
      <c r="R7" s="214">
        <v>2.71</v>
      </c>
      <c r="S7" s="214">
        <v>4.45</v>
      </c>
      <c r="T7" s="214">
        <v>6.49</v>
      </c>
      <c r="U7" s="214">
        <v>9.26</v>
      </c>
      <c r="V7" s="214">
        <v>9.77</v>
      </c>
      <c r="W7" s="214">
        <v>19.96</v>
      </c>
      <c r="X7" s="214">
        <v>23.54</v>
      </c>
      <c r="Y7" s="214">
        <v>25.94</v>
      </c>
      <c r="Z7" s="214">
        <v>23.98</v>
      </c>
      <c r="AA7" s="214">
        <v>22.58</v>
      </c>
      <c r="AB7" s="214">
        <v>26.2</v>
      </c>
      <c r="AC7" s="214">
        <v>25.822574069774504</v>
      </c>
      <c r="AD7" s="214">
        <v>27.71202378893112</v>
      </c>
      <c r="AE7" s="214">
        <v>27.982211528906447</v>
      </c>
      <c r="AF7" s="214">
        <v>28.344501111466304</v>
      </c>
      <c r="AG7" s="214">
        <v>28.554213757899149</v>
      </c>
      <c r="AH7" s="214">
        <v>28.755520473419057</v>
      </c>
      <c r="AI7" s="214">
        <v>29.076168375878972</v>
      </c>
      <c r="AJ7" s="214">
        <v>29.18944275287452</v>
      </c>
      <c r="AK7" s="214">
        <v>29.026722630498881</v>
      </c>
      <c r="AL7" s="214">
        <v>28.17014054032558</v>
      </c>
      <c r="AM7" s="214">
        <v>28.060309607560448</v>
      </c>
      <c r="AN7" s="214">
        <v>27.908684870375726</v>
      </c>
      <c r="AO7" s="214">
        <v>26.334927733662052</v>
      </c>
      <c r="AP7" s="214">
        <v>24.570727331744884</v>
      </c>
      <c r="AQ7" s="214">
        <v>23.69216402556993</v>
      </c>
      <c r="AR7" s="214">
        <v>21.710474250988032</v>
      </c>
      <c r="AS7" s="214">
        <v>20.860099089668015</v>
      </c>
      <c r="AT7" s="214">
        <v>19.478126703387822</v>
      </c>
      <c r="AU7" s="214">
        <v>17.780642385581377</v>
      </c>
      <c r="AV7" s="214">
        <v>16.236150049705422</v>
      </c>
      <c r="AW7" s="214">
        <v>14.559663072544641</v>
      </c>
      <c r="AX7" s="214">
        <v>12.951690285594271</v>
      </c>
      <c r="AY7" s="214">
        <v>11.26523156846539</v>
      </c>
      <c r="AZ7" s="214">
        <v>9.7719625599024731</v>
      </c>
    </row>
    <row r="8" spans="2:52">
      <c r="P8" s="210" t="s">
        <v>244</v>
      </c>
      <c r="Q8" s="214">
        <v>0.54</v>
      </c>
      <c r="R8" s="214">
        <v>0.66</v>
      </c>
      <c r="S8" s="214">
        <v>0.09</v>
      </c>
      <c r="T8" s="214">
        <v>1.89</v>
      </c>
      <c r="U8" s="214">
        <v>2.0299999999999998</v>
      </c>
      <c r="V8" s="214">
        <v>3.83</v>
      </c>
      <c r="W8" s="214">
        <v>5.95</v>
      </c>
      <c r="X8" s="214">
        <v>10.26</v>
      </c>
      <c r="Y8" s="214">
        <v>6.54</v>
      </c>
      <c r="Z8" s="214">
        <v>9.07</v>
      </c>
      <c r="AA8" s="214">
        <v>7.69</v>
      </c>
      <c r="AB8" s="214">
        <v>6.4</v>
      </c>
      <c r="AC8" s="214">
        <v>10.549325426075635</v>
      </c>
      <c r="AD8" s="214">
        <v>7.2715879104224452</v>
      </c>
      <c r="AE8" s="214">
        <v>6.5412962015625444</v>
      </c>
      <c r="AF8" s="214">
        <v>5.4508655983589041</v>
      </c>
      <c r="AG8" s="214">
        <v>4.3649753515259846</v>
      </c>
      <c r="AH8" s="214">
        <v>2.9119514403462334</v>
      </c>
      <c r="AI8" s="214">
        <v>2.1944278019531303</v>
      </c>
      <c r="AJ8" s="214">
        <v>2.9189442752874522</v>
      </c>
      <c r="AK8" s="214">
        <v>4.3813920951696428</v>
      </c>
      <c r="AL8" s="214">
        <v>4.0243057914750828</v>
      </c>
      <c r="AM8" s="214">
        <v>3.4906518414306955</v>
      </c>
      <c r="AN8" s="214">
        <v>3.3084870760731455</v>
      </c>
      <c r="AO8" s="214">
        <v>3.1301445907979568</v>
      </c>
      <c r="AP8" s="214">
        <v>2.9509690958912103</v>
      </c>
      <c r="AQ8" s="214">
        <v>2.7639186720018007</v>
      </c>
      <c r="AR8" s="214">
        <v>2.5836275962558273</v>
      </c>
      <c r="AS8" s="214">
        <v>2.3936218299867837</v>
      </c>
      <c r="AT8" s="214">
        <v>2.213449797523249</v>
      </c>
      <c r="AU8" s="214">
        <v>2.0268128285073299</v>
      </c>
      <c r="AV8" s="214">
        <v>1.8399526591436379</v>
      </c>
      <c r="AW8" s="214">
        <v>1.649316311752884</v>
      </c>
      <c r="AX8" s="214">
        <v>1.467098169023606</v>
      </c>
      <c r="AY8" s="214">
        <v>1.2832979061011269</v>
      </c>
      <c r="AZ8" s="214">
        <v>1.0984365037141059</v>
      </c>
    </row>
    <row r="9" spans="2:52">
      <c r="P9" s="210" t="s">
        <v>245</v>
      </c>
      <c r="Q9" s="214">
        <v>0</v>
      </c>
      <c r="R9" s="214">
        <v>0</v>
      </c>
      <c r="S9" s="214">
        <v>0</v>
      </c>
      <c r="T9" s="214">
        <v>0</v>
      </c>
      <c r="U9" s="214">
        <v>0.1</v>
      </c>
      <c r="V9" s="214">
        <v>2.7</v>
      </c>
      <c r="W9" s="214">
        <v>2.0099999999999998</v>
      </c>
      <c r="X9" s="214">
        <v>0.82</v>
      </c>
      <c r="Y9" s="214">
        <v>6.12</v>
      </c>
      <c r="Z9" s="214">
        <v>17.36</v>
      </c>
      <c r="AA9" s="214">
        <v>26.14</v>
      </c>
      <c r="AB9" s="214">
        <v>15.7</v>
      </c>
      <c r="AC9" s="214">
        <v>9.9936321514888942</v>
      </c>
      <c r="AD9" s="214">
        <v>9.45306428354918</v>
      </c>
      <c r="AE9" s="214">
        <v>9.0851336132813127</v>
      </c>
      <c r="AF9" s="214">
        <v>7.99460287759306</v>
      </c>
      <c r="AG9" s="214">
        <v>6.5474630272889769</v>
      </c>
      <c r="AH9" s="214">
        <v>5.4599089506491874</v>
      </c>
      <c r="AI9" s="214">
        <v>4.0231176369140718</v>
      </c>
      <c r="AJ9" s="214">
        <v>5.4730205161639729</v>
      </c>
      <c r="AK9" s="214">
        <v>6.5720881427544642</v>
      </c>
      <c r="AL9" s="214">
        <v>7.3169196208637874</v>
      </c>
      <c r="AM9" s="214">
        <v>7.5324592367715004</v>
      </c>
      <c r="AN9" s="214">
        <v>7.3521935023847673</v>
      </c>
      <c r="AO9" s="214">
        <v>7.1809199435953142</v>
      </c>
      <c r="AP9" s="214">
        <v>7.0085516027416244</v>
      </c>
      <c r="AQ9" s="214">
        <v>6.8176660576044421</v>
      </c>
      <c r="AR9" s="214">
        <v>6.6436138189435567</v>
      </c>
      <c r="AS9" s="214">
        <v>6.4443664653490327</v>
      </c>
      <c r="AT9" s="214">
        <v>6.2714410929825384</v>
      </c>
      <c r="AU9" s="214">
        <v>6.080438485521988</v>
      </c>
      <c r="AV9" s="214">
        <v>5.8878485092596415</v>
      </c>
      <c r="AW9" s="214">
        <v>5.6809784071488227</v>
      </c>
      <c r="AX9" s="214">
        <v>5.5016181338385231</v>
      </c>
      <c r="AY9" s="214">
        <v>5.3165198967046692</v>
      </c>
      <c r="AZ9" s="214">
        <v>5.1260370173324938</v>
      </c>
    </row>
    <row r="10" spans="2:52">
      <c r="P10" s="210" t="s">
        <v>246</v>
      </c>
      <c r="Q10" s="214">
        <v>0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0.68692329929145601</v>
      </c>
      <c r="AD10" s="214">
        <v>3.6357939552112226</v>
      </c>
      <c r="AE10" s="214">
        <v>3.6340534453125248</v>
      </c>
      <c r="AF10" s="214">
        <v>3.633910398905936</v>
      </c>
      <c r="AG10" s="214">
        <v>3.6374794596049869</v>
      </c>
      <c r="AH10" s="214">
        <v>4.0039332304760711</v>
      </c>
      <c r="AI10" s="214">
        <v>4.3888556039062605</v>
      </c>
      <c r="AJ10" s="214">
        <v>4.7432844473421101</v>
      </c>
      <c r="AK10" s="214">
        <v>5.111624111031249</v>
      </c>
      <c r="AL10" s="214">
        <v>5.4876897156478401</v>
      </c>
      <c r="AM10" s="214">
        <v>7.3487407188014631</v>
      </c>
      <c r="AN10" s="214">
        <v>8.7098280655311573</v>
      </c>
      <c r="AO10" s="214">
        <v>9.3492217809689535</v>
      </c>
      <c r="AP10" s="214">
        <v>10.983972076515711</v>
      </c>
      <c r="AQ10" s="214">
        <v>12.456900143762432</v>
      </c>
      <c r="AR10" s="214">
        <v>14.596010490067236</v>
      </c>
      <c r="AS10" s="214">
        <v>15.850424167905553</v>
      </c>
      <c r="AT10" s="214">
        <v>18.25361963794407</v>
      </c>
      <c r="AU10" s="214">
        <v>21.665573237903015</v>
      </c>
      <c r="AV10" s="214">
        <v>24.21835235354142</v>
      </c>
      <c r="AW10" s="214">
        <v>25.927514128337179</v>
      </c>
      <c r="AX10" s="214">
        <v>27.287607438736373</v>
      </c>
      <c r="AY10" s="214">
        <v>29.294768123601227</v>
      </c>
      <c r="AZ10" s="214">
        <v>31.976956189548225</v>
      </c>
    </row>
    <row r="11" spans="2:52">
      <c r="P11" s="210" t="s">
        <v>247</v>
      </c>
      <c r="Q11" s="214">
        <v>0</v>
      </c>
      <c r="R11" s="214">
        <v>0</v>
      </c>
      <c r="S11" s="214">
        <v>0</v>
      </c>
      <c r="T11" s="214">
        <v>0</v>
      </c>
      <c r="U11" s="214">
        <v>0</v>
      </c>
      <c r="V11" s="214">
        <v>0</v>
      </c>
      <c r="W11" s="214">
        <v>0</v>
      </c>
      <c r="X11" s="214">
        <v>0</v>
      </c>
      <c r="Y11" s="214">
        <v>0</v>
      </c>
      <c r="Z11" s="214">
        <v>0</v>
      </c>
      <c r="AA11" s="214">
        <v>0</v>
      </c>
      <c r="AB11" s="214">
        <v>0</v>
      </c>
      <c r="AC11" s="214">
        <v>0</v>
      </c>
      <c r="AD11" s="214">
        <v>1.3922872244426539E-2</v>
      </c>
      <c r="AE11" s="214">
        <v>1.391620715359404E-2</v>
      </c>
      <c r="AF11" s="214">
        <v>3.7108424995054394E-2</v>
      </c>
      <c r="AG11" s="214">
        <v>6.9646633488700704E-2</v>
      </c>
      <c r="AH11" s="214">
        <v>0.23162796801097787</v>
      </c>
      <c r="AI11" s="214">
        <v>0.40844231541707948</v>
      </c>
      <c r="AJ11" s="214">
        <v>0.82415543434662042</v>
      </c>
      <c r="AK11" s="214">
        <v>1.3601790167541892</v>
      </c>
      <c r="AL11" s="214">
        <v>2.2642099334205725</v>
      </c>
      <c r="AM11" s="214">
        <v>2.6178867186294048</v>
      </c>
      <c r="AN11" s="214">
        <v>2.9670003640176028</v>
      </c>
      <c r="AO11" s="214">
        <v>3.3144838067355833</v>
      </c>
      <c r="AP11" s="214">
        <v>3.8091670129135236</v>
      </c>
      <c r="AQ11" s="214">
        <v>4.6520524130720577</v>
      </c>
      <c r="AR11" s="214">
        <v>5.6591935758303942</v>
      </c>
      <c r="AS11" s="214">
        <v>6.1317070066949455</v>
      </c>
      <c r="AT11" s="214">
        <v>6.4463068428749173</v>
      </c>
      <c r="AU11" s="214">
        <v>6.6554379805193467</v>
      </c>
      <c r="AV11" s="214">
        <v>6.8114561981177788</v>
      </c>
      <c r="AW11" s="214">
        <v>6.9177492618611751</v>
      </c>
      <c r="AX11" s="214">
        <v>7.034587183629907</v>
      </c>
      <c r="AY11" s="214">
        <v>7.1225108312773164</v>
      </c>
      <c r="AZ11" s="214">
        <v>7.185586918935857</v>
      </c>
    </row>
    <row r="12" spans="2:52">
      <c r="P12" s="210" t="s">
        <v>248</v>
      </c>
      <c r="Q12" s="214">
        <v>100.72</v>
      </c>
      <c r="R12" s="214">
        <v>99.13</v>
      </c>
      <c r="S12" s="214">
        <v>104.18</v>
      </c>
      <c r="T12" s="214">
        <v>101.1</v>
      </c>
      <c r="U12" s="214">
        <v>96.99</v>
      </c>
      <c r="V12" s="214">
        <v>94.64</v>
      </c>
      <c r="W12" s="214">
        <v>95.05</v>
      </c>
      <c r="X12" s="214">
        <v>98.27</v>
      </c>
      <c r="Y12" s="214">
        <v>96.43</v>
      </c>
      <c r="Z12" s="214">
        <v>103.84</v>
      </c>
      <c r="AA12" s="214">
        <v>97.8</v>
      </c>
      <c r="AB12" s="214">
        <v>84.2</v>
      </c>
      <c r="AC12" s="214">
        <v>77.277080115454552</v>
      </c>
      <c r="AD12" s="214">
        <v>80.881254286363628</v>
      </c>
      <c r="AE12" s="214">
        <v>82.148293766363636</v>
      </c>
      <c r="AF12" s="214">
        <v>81.245921064545456</v>
      </c>
      <c r="AG12" s="214">
        <v>79.912320771818173</v>
      </c>
      <c r="AH12" s="214">
        <v>78.126328997272722</v>
      </c>
      <c r="AI12" s="214">
        <v>77.396284367272727</v>
      </c>
      <c r="AJ12" s="214">
        <v>79.434973448181822</v>
      </c>
      <c r="AK12" s="214">
        <v>81.59990103545455</v>
      </c>
      <c r="AL12" s="214">
        <v>81.850218890000008</v>
      </c>
      <c r="AM12" s="214">
        <v>82.627490577272738</v>
      </c>
      <c r="AN12" s="214">
        <v>82.711689682727283</v>
      </c>
      <c r="AO12" s="214">
        <v>81.577793802727271</v>
      </c>
      <c r="AP12" s="214">
        <v>80.730167837272717</v>
      </c>
      <c r="AQ12" s="214">
        <v>80.288966261818175</v>
      </c>
      <c r="AR12" s="214">
        <v>79.570447709999996</v>
      </c>
      <c r="AS12" s="214">
        <v>78.111563328181816</v>
      </c>
      <c r="AT12" s="214">
        <v>76.966854923636376</v>
      </c>
      <c r="AU12" s="214">
        <v>75.72103837545454</v>
      </c>
      <c r="AV12" s="214">
        <v>75.091041743636367</v>
      </c>
      <c r="AW12" s="214">
        <v>73.789446913636368</v>
      </c>
      <c r="AX12" s="214">
        <v>71.973127288181828</v>
      </c>
      <c r="AY12" s="214">
        <v>71.342587103636347</v>
      </c>
      <c r="AZ12" s="214">
        <v>70.72238364272728</v>
      </c>
    </row>
    <row r="13" spans="2:52">
      <c r="P13" s="210" t="s">
        <v>249</v>
      </c>
      <c r="Q13" s="215">
        <v>1.0226370135027807E-2</v>
      </c>
      <c r="R13" s="215">
        <v>3.0565923534752404E-2</v>
      </c>
      <c r="S13" s="215">
        <v>4.722595507775007E-2</v>
      </c>
      <c r="T13" s="215">
        <v>7.8338278931750716E-2</v>
      </c>
      <c r="U13" s="215">
        <v>0.11351685740798012</v>
      </c>
      <c r="V13" s="215">
        <v>0.17096365173288253</v>
      </c>
      <c r="W13" s="215">
        <v>0.29447659126775372</v>
      </c>
      <c r="X13" s="215">
        <v>0.34659611275058511</v>
      </c>
      <c r="Y13" s="215">
        <v>0.39593487503888825</v>
      </c>
      <c r="Z13" s="215">
        <v>0.48748073959938365</v>
      </c>
      <c r="AA13" s="215">
        <v>0.58253823103302749</v>
      </c>
      <c r="AB13" s="215">
        <v>0.54231842666658492</v>
      </c>
      <c r="AC13" s="215">
        <v>0.60887982408668317</v>
      </c>
      <c r="AD13" s="215">
        <v>0.59435861080877006</v>
      </c>
      <c r="AE13" s="215">
        <v>0.57509039595423428</v>
      </c>
      <c r="AF13" s="215">
        <v>0.55909120594789508</v>
      </c>
      <c r="AG13" s="215">
        <v>0.53939281427451902</v>
      </c>
      <c r="AH13" s="215">
        <v>0.52647186451479611</v>
      </c>
      <c r="AI13" s="215">
        <v>0.51271930872475246</v>
      </c>
      <c r="AJ13" s="215">
        <v>0.53282188127472485</v>
      </c>
      <c r="AK13" s="215">
        <v>0.55259658905544717</v>
      </c>
      <c r="AL13" s="215">
        <v>0.54977318666413511</v>
      </c>
      <c r="AM13" s="215">
        <v>0.5619456803077062</v>
      </c>
      <c r="AN13" s="215">
        <v>0.57161440777866412</v>
      </c>
      <c r="AO13" s="215">
        <v>0.56382027393693246</v>
      </c>
      <c r="AP13" s="215">
        <v>0.56378205726806063</v>
      </c>
      <c r="AQ13" s="215">
        <v>0.56957575901292989</v>
      </c>
      <c r="AR13" s="215">
        <v>0.57224418696505841</v>
      </c>
      <c r="AS13" s="215">
        <v>0.58312123854876141</v>
      </c>
      <c r="AT13" s="215">
        <v>0.60047454553901281</v>
      </c>
      <c r="AU13" s="215">
        <v>0.62800864802890055</v>
      </c>
      <c r="AV13" s="215">
        <v>0.64165181961579809</v>
      </c>
      <c r="AW13" s="215">
        <v>0.6480258887934125</v>
      </c>
      <c r="AX13" s="215">
        <v>0.65591166878397467</v>
      </c>
      <c r="AY13" s="215">
        <v>0.66103318381719667</v>
      </c>
      <c r="AZ13" s="215">
        <v>0.67833392766917355</v>
      </c>
    </row>
    <row r="14" spans="2:52"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6">
        <v>77.277080115454552</v>
      </c>
      <c r="AD14" s="216">
        <v>80.881254286363628</v>
      </c>
      <c r="AE14" s="216">
        <v>82.148293766363651</v>
      </c>
      <c r="AF14" s="216">
        <v>81.245921064545456</v>
      </c>
      <c r="AG14" s="216">
        <v>79.912320771818159</v>
      </c>
      <c r="AH14" s="216">
        <v>78.126328997272722</v>
      </c>
      <c r="AI14" s="216">
        <v>77.396284367272713</v>
      </c>
      <c r="AJ14" s="216">
        <v>79.434973448181822</v>
      </c>
      <c r="AK14" s="216">
        <v>81.59990103545455</v>
      </c>
      <c r="AL14" s="216">
        <v>81.850218890000008</v>
      </c>
      <c r="AM14" s="216">
        <v>82.627490577272738</v>
      </c>
      <c r="AN14" s="216">
        <v>82.711689682727268</v>
      </c>
      <c r="AO14" s="216">
        <v>81.577793802727257</v>
      </c>
      <c r="AP14" s="216">
        <v>80.730167837272717</v>
      </c>
      <c r="AQ14" s="216">
        <v>80.288966261818175</v>
      </c>
      <c r="AR14" s="216">
        <v>79.57044771000001</v>
      </c>
      <c r="AS14" s="216">
        <v>78.111563328181802</v>
      </c>
      <c r="AT14" s="216">
        <v>76.966854923636376</v>
      </c>
      <c r="AU14" s="216">
        <v>75.72103837545454</v>
      </c>
      <c r="AV14" s="216">
        <v>75.091041743636367</v>
      </c>
      <c r="AW14" s="216">
        <v>73.789446913636354</v>
      </c>
      <c r="AX14" s="216">
        <v>71.973127288181843</v>
      </c>
      <c r="AY14" s="216">
        <v>71.342587103636347</v>
      </c>
      <c r="AZ14" s="216">
        <v>70.722383642727266</v>
      </c>
    </row>
    <row r="15" spans="2:52"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6">
        <v>47.05245494663049</v>
      </c>
      <c r="AD15" s="216">
        <v>48.072469938113969</v>
      </c>
      <c r="AE15" s="216">
        <v>47.242694789062831</v>
      </c>
      <c r="AF15" s="216">
        <v>45.423879986324209</v>
      </c>
      <c r="AG15" s="216">
        <v>43.1041315963191</v>
      </c>
      <c r="AH15" s="216">
        <v>41.131314094890548</v>
      </c>
      <c r="AI15" s="216">
        <v>39.682569418652427</v>
      </c>
      <c r="AJ15" s="216">
        <v>42.324691991668054</v>
      </c>
      <c r="AK15" s="216">
        <v>45.09182697945424</v>
      </c>
      <c r="AL15" s="216">
        <v>44.999055668312288</v>
      </c>
      <c r="AM15" s="216">
        <v>46.432161404564113</v>
      </c>
      <c r="AN15" s="216">
        <v>47.279193514364792</v>
      </c>
      <c r="AO15" s="216">
        <v>45.995214049024277</v>
      </c>
      <c r="AP15" s="216">
        <v>45.514220106893433</v>
      </c>
      <c r="AQ15" s="216">
        <v>45.730648898938604</v>
      </c>
      <c r="AR15" s="216">
        <v>45.533726156254652</v>
      </c>
      <c r="AS15" s="216">
        <v>45.548511552909382</v>
      </c>
      <c r="AT15" s="216">
        <v>46.21663723183768</v>
      </c>
      <c r="AU15" s="216">
        <v>47.553466937513704</v>
      </c>
      <c r="AV15" s="216">
        <v>48.182303571650124</v>
      </c>
      <c r="AW15" s="216">
        <v>47.817471919783529</v>
      </c>
      <c r="AX15" s="216">
        <v>47.208014027192775</v>
      </c>
      <c r="AY15" s="216">
        <v>47.159817494872414</v>
      </c>
      <c r="AZ15" s="216">
        <v>47.9733922704973</v>
      </c>
    </row>
    <row r="16" spans="2:52"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7">
        <v>0.60887982408668317</v>
      </c>
      <c r="AD16" s="217">
        <v>0.59435861080877006</v>
      </c>
      <c r="AE16" s="217">
        <v>0.57509039595423428</v>
      </c>
      <c r="AF16" s="217">
        <v>0.55909120594789508</v>
      </c>
      <c r="AG16" s="217">
        <v>0.53939281427451902</v>
      </c>
      <c r="AH16" s="217">
        <v>0.52647186451479611</v>
      </c>
      <c r="AI16" s="217">
        <v>0.51271930872475246</v>
      </c>
      <c r="AJ16" s="217">
        <v>0.53282188127472485</v>
      </c>
      <c r="AK16" s="217">
        <v>0.55259658905544717</v>
      </c>
      <c r="AL16" s="217">
        <v>0.54977318666413511</v>
      </c>
      <c r="AM16" s="217">
        <v>0.5619456803077062</v>
      </c>
      <c r="AN16" s="217">
        <v>0.57161440777866412</v>
      </c>
      <c r="AO16" s="217">
        <v>0.56382027393693246</v>
      </c>
      <c r="AP16" s="217">
        <v>0.56378205726806063</v>
      </c>
      <c r="AQ16" s="217">
        <v>0.56957575901292989</v>
      </c>
      <c r="AR16" s="217">
        <v>0.57224418696505841</v>
      </c>
      <c r="AS16" s="217">
        <v>0.58312123854876141</v>
      </c>
      <c r="AT16" s="217">
        <v>0.60047454553901281</v>
      </c>
      <c r="AU16" s="217">
        <v>0.62800864802890055</v>
      </c>
      <c r="AV16" s="217">
        <v>0.64165181961579809</v>
      </c>
      <c r="AW16" s="217">
        <v>0.6480258887934125</v>
      </c>
      <c r="AX16" s="217">
        <v>0.65591166878397467</v>
      </c>
      <c r="AY16" s="217">
        <v>0.66103318381719667</v>
      </c>
      <c r="AZ16" s="217">
        <v>0.67833392766917355</v>
      </c>
    </row>
    <row r="17" spans="2:52">
      <c r="P17" s="211" t="s">
        <v>250</v>
      </c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8">
        <v>-9.4078873743016782</v>
      </c>
      <c r="AD17" s="218">
        <v>-18</v>
      </c>
      <c r="AE17" s="218">
        <v>-23</v>
      </c>
      <c r="AF17" s="218">
        <v>-27</v>
      </c>
      <c r="AG17" s="218">
        <v>-31.44031789949122</v>
      </c>
      <c r="AH17" s="218">
        <v>-31.44031789949122</v>
      </c>
      <c r="AI17" s="218">
        <v>-31.44031789949122</v>
      </c>
      <c r="AJ17" s="218">
        <v>-30.4</v>
      </c>
      <c r="AK17" s="218">
        <v>-29</v>
      </c>
      <c r="AL17" s="218">
        <v>-28</v>
      </c>
      <c r="AM17" s="218">
        <v>-27</v>
      </c>
      <c r="AN17" s="218">
        <v>-26</v>
      </c>
      <c r="AO17" s="218">
        <v>-25</v>
      </c>
      <c r="AP17" s="218">
        <v>-24</v>
      </c>
      <c r="AQ17" s="218">
        <v>-23</v>
      </c>
      <c r="AR17" s="218">
        <v>-22</v>
      </c>
      <c r="AS17" s="218">
        <v>-21</v>
      </c>
      <c r="AT17" s="218">
        <v>-20</v>
      </c>
      <c r="AU17" s="218">
        <v>-19</v>
      </c>
      <c r="AV17" s="218">
        <v>-18</v>
      </c>
      <c r="AW17" s="218">
        <v>-17</v>
      </c>
      <c r="AX17" s="218">
        <v>-16</v>
      </c>
      <c r="AY17" s="218">
        <v>-15</v>
      </c>
      <c r="AZ17" s="218">
        <v>-14</v>
      </c>
    </row>
    <row r="18" spans="2:52">
      <c r="P18" s="219" t="s">
        <v>190</v>
      </c>
      <c r="Q18" s="211">
        <v>-6.49</v>
      </c>
      <c r="R18" s="211">
        <v>-7.15</v>
      </c>
      <c r="S18" s="211">
        <v>-12.61</v>
      </c>
      <c r="T18" s="211">
        <v>-5.86</v>
      </c>
      <c r="U18" s="211">
        <v>-3.14</v>
      </c>
      <c r="V18" s="211">
        <v>-4.74</v>
      </c>
      <c r="W18" s="211">
        <v>-5.0599999999999996</v>
      </c>
      <c r="X18" s="211">
        <v>-3.35</v>
      </c>
      <c r="Y18" s="211">
        <v>-6.62</v>
      </c>
      <c r="Z18" s="211">
        <v>-7.73</v>
      </c>
      <c r="AA18" s="211">
        <v>-8.4499999999999993</v>
      </c>
      <c r="AB18" s="211">
        <v>-7.41</v>
      </c>
      <c r="AC18" s="220">
        <v>-3.4338788916201124</v>
      </c>
      <c r="AD18" s="220">
        <v>-6.57</v>
      </c>
      <c r="AE18" s="220">
        <v>-8.3949999999999996</v>
      </c>
      <c r="AF18" s="220">
        <v>-9.8550000000000004</v>
      </c>
      <c r="AG18" s="220">
        <v>-11.475716033314296</v>
      </c>
      <c r="AH18" s="220">
        <v>-11.475716033314296</v>
      </c>
      <c r="AI18" s="220">
        <v>-11.475716033314296</v>
      </c>
      <c r="AJ18" s="220">
        <v>-11.096</v>
      </c>
      <c r="AK18" s="220">
        <v>-10.585000000000001</v>
      </c>
      <c r="AL18" s="220">
        <v>-10.220000000000001</v>
      </c>
      <c r="AM18" s="220">
        <v>-9.8550000000000004</v>
      </c>
      <c r="AN18" s="220">
        <v>-9.49</v>
      </c>
      <c r="AO18" s="220">
        <v>-9.125</v>
      </c>
      <c r="AP18" s="220">
        <v>-8.76</v>
      </c>
      <c r="AQ18" s="220">
        <v>-8.3949999999999996</v>
      </c>
      <c r="AR18" s="220">
        <v>-8.0299999999999994</v>
      </c>
      <c r="AS18" s="220">
        <v>-7.665</v>
      </c>
      <c r="AT18" s="220">
        <v>-7.3</v>
      </c>
      <c r="AU18" s="220">
        <v>-6.9349999999999996</v>
      </c>
      <c r="AV18" s="220">
        <v>-6.57</v>
      </c>
      <c r="AW18" s="220">
        <v>-6.2050000000000001</v>
      </c>
      <c r="AX18" s="220">
        <v>-5.84</v>
      </c>
      <c r="AY18" s="220">
        <v>-5.4749999999999996</v>
      </c>
      <c r="AZ18" s="220">
        <v>-5.1100000000000003</v>
      </c>
    </row>
    <row r="19" spans="2:52"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</row>
    <row r="26" spans="2:52">
      <c r="B26" s="129"/>
    </row>
    <row r="27" spans="2:52">
      <c r="B27" s="129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49"/>
  <dimension ref="B2:AZ28"/>
  <sheetViews>
    <sheetView workbookViewId="0">
      <selection activeCell="P6" sqref="P6"/>
    </sheetView>
  </sheetViews>
  <sheetFormatPr defaultRowHeight="12.75"/>
  <cols>
    <col min="1" max="1" width="5.140625" style="10" customWidth="1"/>
    <col min="2" max="16384" width="9.140625" style="10"/>
  </cols>
  <sheetData>
    <row r="2" spans="2:52">
      <c r="B2" s="132" t="s">
        <v>235</v>
      </c>
    </row>
    <row r="3" spans="2:52">
      <c r="O3" s="221" t="s">
        <v>234</v>
      </c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/>
      <c r="AZ3"/>
    </row>
    <row r="4" spans="2:52" ht="13.5" thickBot="1"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/>
      <c r="AZ4"/>
    </row>
    <row r="5" spans="2:52" ht="13.5" thickBot="1">
      <c r="O5" s="223"/>
      <c r="P5" s="224" t="s">
        <v>237</v>
      </c>
      <c r="Q5" t="s">
        <v>238</v>
      </c>
      <c r="R5" t="s">
        <v>239</v>
      </c>
      <c r="S5" t="s">
        <v>240</v>
      </c>
      <c r="T5" t="s">
        <v>241</v>
      </c>
      <c r="U5" t="s">
        <v>141</v>
      </c>
      <c r="V5" t="s">
        <v>142</v>
      </c>
      <c r="W5" t="s">
        <v>143</v>
      </c>
      <c r="X5" t="s">
        <v>144</v>
      </c>
      <c r="Y5" t="s">
        <v>145</v>
      </c>
      <c r="Z5" t="s">
        <v>146</v>
      </c>
      <c r="AA5" t="s">
        <v>147</v>
      </c>
      <c r="AB5" t="s">
        <v>148</v>
      </c>
      <c r="AC5" t="s">
        <v>149</v>
      </c>
      <c r="AD5" t="s">
        <v>150</v>
      </c>
      <c r="AE5" t="s">
        <v>151</v>
      </c>
      <c r="AF5" t="s">
        <v>152</v>
      </c>
      <c r="AG5" t="s">
        <v>153</v>
      </c>
      <c r="AH5" t="s">
        <v>154</v>
      </c>
      <c r="AI5" t="s">
        <v>155</v>
      </c>
      <c r="AJ5" t="s">
        <v>156</v>
      </c>
      <c r="AK5" t="s">
        <v>157</v>
      </c>
      <c r="AL5" t="s">
        <v>158</v>
      </c>
      <c r="AM5" t="s">
        <v>159</v>
      </c>
      <c r="AN5" t="s">
        <v>160</v>
      </c>
      <c r="AO5" t="s">
        <v>161</v>
      </c>
      <c r="AP5" t="s">
        <v>162</v>
      </c>
      <c r="AQ5" t="s">
        <v>163</v>
      </c>
      <c r="AR5" t="s">
        <v>164</v>
      </c>
      <c r="AS5" t="s">
        <v>165</v>
      </c>
      <c r="AT5" t="s">
        <v>166</v>
      </c>
      <c r="AU5" t="s">
        <v>167</v>
      </c>
      <c r="AV5" t="s">
        <v>168</v>
      </c>
      <c r="AW5" t="s">
        <v>169</v>
      </c>
      <c r="AX5" t="s">
        <v>170</v>
      </c>
      <c r="AY5" t="s">
        <v>171</v>
      </c>
      <c r="AZ5"/>
    </row>
    <row r="6" spans="2:52">
      <c r="O6" t="s">
        <v>242</v>
      </c>
      <c r="P6">
        <v>99.69</v>
      </c>
      <c r="Q6">
        <v>96.1</v>
      </c>
      <c r="R6">
        <v>99.26</v>
      </c>
      <c r="S6">
        <v>93.18</v>
      </c>
      <c r="T6">
        <v>85.98</v>
      </c>
      <c r="U6">
        <v>78.459999999999994</v>
      </c>
      <c r="V6">
        <v>67.06</v>
      </c>
      <c r="W6">
        <v>64.209999999999994</v>
      </c>
      <c r="X6">
        <v>58.25</v>
      </c>
      <c r="Y6">
        <v>53.22</v>
      </c>
      <c r="Z6">
        <v>41.49</v>
      </c>
      <c r="AA6">
        <v>35.9</v>
      </c>
      <c r="AB6">
        <v>30.258042383379827</v>
      </c>
      <c r="AC6">
        <v>32.490956509994191</v>
      </c>
      <c r="AD6">
        <v>35.056062737636125</v>
      </c>
      <c r="AE6">
        <v>36.100829696515184</v>
      </c>
      <c r="AF6">
        <v>36.956842399651023</v>
      </c>
      <c r="AG6">
        <v>36.104045970039948</v>
      </c>
      <c r="AH6">
        <v>35.130487842144703</v>
      </c>
      <c r="AI6">
        <v>34.450539450524005</v>
      </c>
      <c r="AJ6">
        <v>32.083487091290188</v>
      </c>
      <c r="AK6">
        <v>31.297007446518649</v>
      </c>
      <c r="AL6">
        <v>29.858419823707962</v>
      </c>
      <c r="AM6">
        <v>27.073910685869809</v>
      </c>
      <c r="AN6">
        <v>25.248391216616294</v>
      </c>
      <c r="AO6">
        <v>23.037917620848781</v>
      </c>
      <c r="AP6">
        <v>20.588775447908244</v>
      </c>
      <c r="AQ6">
        <v>18.192537817861098</v>
      </c>
      <c r="AR6">
        <v>15.702753374229275</v>
      </c>
      <c r="AS6">
        <v>13.39679992805204</v>
      </c>
      <c r="AT6">
        <v>10.584476596420268</v>
      </c>
      <c r="AU6">
        <v>9.2030686694421941</v>
      </c>
      <c r="AV6">
        <v>9.3317631118149578</v>
      </c>
      <c r="AW6">
        <v>8.640023650103176</v>
      </c>
      <c r="AX6">
        <v>7.9667532516740538</v>
      </c>
      <c r="AY6">
        <v>7.2032480391318563</v>
      </c>
      <c r="AZ6"/>
    </row>
    <row r="7" spans="2:52">
      <c r="O7" t="s">
        <v>243</v>
      </c>
      <c r="P7">
        <v>1.1200000000000001</v>
      </c>
      <c r="Q7">
        <v>2.71</v>
      </c>
      <c r="R7">
        <v>4.45</v>
      </c>
      <c r="S7">
        <v>6.49</v>
      </c>
      <c r="T7">
        <v>9.26</v>
      </c>
      <c r="U7">
        <v>9.77</v>
      </c>
      <c r="V7">
        <v>19.96</v>
      </c>
      <c r="W7">
        <v>23.54</v>
      </c>
      <c r="X7">
        <v>25.94</v>
      </c>
      <c r="Y7">
        <v>23.98</v>
      </c>
      <c r="Z7">
        <v>22.58</v>
      </c>
      <c r="AA7">
        <v>26.2</v>
      </c>
      <c r="AB7">
        <v>25.855064958554365</v>
      </c>
      <c r="AC7">
        <v>26.867506119766347</v>
      </c>
      <c r="AD7">
        <v>26.962739691564405</v>
      </c>
      <c r="AE7">
        <v>26.878084839376854</v>
      </c>
      <c r="AF7">
        <v>26.632239852635063</v>
      </c>
      <c r="AG7">
        <v>26.541558375246694</v>
      </c>
      <c r="AH7">
        <v>25.740405819026812</v>
      </c>
      <c r="AI7">
        <v>24.088059147291649</v>
      </c>
      <c r="AJ7">
        <v>21.667601993122716</v>
      </c>
      <c r="AK7">
        <v>19.635557342479323</v>
      </c>
      <c r="AL7">
        <v>18.273052462422651</v>
      </c>
      <c r="AM7">
        <v>17.106680118587715</v>
      </c>
      <c r="AN7">
        <v>16.370544265557697</v>
      </c>
      <c r="AO7">
        <v>15.398198801114148</v>
      </c>
      <c r="AP7">
        <v>14.739018587280716</v>
      </c>
      <c r="AQ7">
        <v>13.913716364476707</v>
      </c>
      <c r="AR7">
        <v>13.035994749534973</v>
      </c>
      <c r="AS7">
        <v>12.309350364788873</v>
      </c>
      <c r="AT7">
        <v>11.661870454369874</v>
      </c>
      <c r="AU7">
        <v>11.052805002131326</v>
      </c>
      <c r="AV7">
        <v>10.638703852045236</v>
      </c>
      <c r="AW7">
        <v>10.149788838692363</v>
      </c>
      <c r="AX7">
        <v>9.7557957539520803</v>
      </c>
      <c r="AY7">
        <v>9.6404532496067858</v>
      </c>
      <c r="AZ7"/>
    </row>
    <row r="8" spans="2:52">
      <c r="O8" t="s">
        <v>244</v>
      </c>
      <c r="P8">
        <v>0.54</v>
      </c>
      <c r="Q8">
        <v>0.66</v>
      </c>
      <c r="R8">
        <v>0.09</v>
      </c>
      <c r="S8">
        <v>1.89</v>
      </c>
      <c r="T8">
        <v>2.0299999999999998</v>
      </c>
      <c r="U8">
        <v>3.83</v>
      </c>
      <c r="V8">
        <v>5.95</v>
      </c>
      <c r="W8">
        <v>10.26</v>
      </c>
      <c r="X8">
        <v>6.54</v>
      </c>
      <c r="Y8">
        <v>9.07</v>
      </c>
      <c r="Z8">
        <v>7.69</v>
      </c>
      <c r="AA8">
        <v>6.4</v>
      </c>
      <c r="AB8">
        <v>10.560989063563698</v>
      </c>
      <c r="AC8">
        <v>7.2042032172936121</v>
      </c>
      <c r="AD8">
        <v>6.205905097780013</v>
      </c>
      <c r="AE8">
        <v>4.3976241636197591</v>
      </c>
      <c r="AF8">
        <v>3.2928579506668565</v>
      </c>
      <c r="AG8">
        <v>3.3001870173711101</v>
      </c>
      <c r="AH8">
        <v>3.2917687722988269</v>
      </c>
      <c r="AI8">
        <v>3.3104297998581687</v>
      </c>
      <c r="AJ8">
        <v>3.8819614480127558</v>
      </c>
      <c r="AK8">
        <v>3.7156603878094079</v>
      </c>
      <c r="AL8">
        <v>3.5339546247112796</v>
      </c>
      <c r="AM8">
        <v>3.3493497755715218</v>
      </c>
      <c r="AN8">
        <v>3.1523402664694253</v>
      </c>
      <c r="AO8">
        <v>2.9711968558244437</v>
      </c>
      <c r="AP8">
        <v>2.7877923065411054</v>
      </c>
      <c r="AQ8">
        <v>2.6031840704216616</v>
      </c>
      <c r="AR8">
        <v>2.4106730498934876</v>
      </c>
      <c r="AS8">
        <v>2.2321799380258884</v>
      </c>
      <c r="AT8">
        <v>2.0440527134940827</v>
      </c>
      <c r="AU8">
        <v>1.8577046163589412</v>
      </c>
      <c r="AV8">
        <v>1.6683724276188838</v>
      </c>
      <c r="AW8">
        <v>1.4839027308034654</v>
      </c>
      <c r="AX8">
        <v>1.2993306794435782</v>
      </c>
      <c r="AY8">
        <v>1.1156295362620325</v>
      </c>
      <c r="AZ8"/>
    </row>
    <row r="9" spans="2:52">
      <c r="O9" t="s">
        <v>245</v>
      </c>
      <c r="P9">
        <v>0</v>
      </c>
      <c r="Q9">
        <v>0</v>
      </c>
      <c r="R9">
        <v>0</v>
      </c>
      <c r="S9">
        <v>0</v>
      </c>
      <c r="T9">
        <v>0.1</v>
      </c>
      <c r="U9">
        <v>2.7</v>
      </c>
      <c r="V9">
        <v>2.0099999999999998</v>
      </c>
      <c r="W9">
        <v>0.82</v>
      </c>
      <c r="X9">
        <v>6.12</v>
      </c>
      <c r="Y9">
        <v>17.36</v>
      </c>
      <c r="Z9">
        <v>26.14</v>
      </c>
      <c r="AA9">
        <v>15.7</v>
      </c>
      <c r="AB9">
        <v>10.004681398516185</v>
      </c>
      <c r="AC9">
        <v>9.0052540216170147</v>
      </c>
      <c r="AD9">
        <v>7.6661180619635454</v>
      </c>
      <c r="AE9">
        <v>6.5964362454296381</v>
      </c>
      <c r="AF9">
        <v>5.1222234788151102</v>
      </c>
      <c r="AG9">
        <v>5.1336242492439492</v>
      </c>
      <c r="AH9">
        <v>5.1205292013537314</v>
      </c>
      <c r="AI9">
        <v>5.1495574664460388</v>
      </c>
      <c r="AJ9">
        <v>5.545659211446794</v>
      </c>
      <c r="AK9">
        <v>5.3877075623236417</v>
      </c>
      <c r="AL9">
        <v>5.2079331311534638</v>
      </c>
      <c r="AM9">
        <v>5.0240246633572836</v>
      </c>
      <c r="AN9">
        <v>4.8212262898944154</v>
      </c>
      <c r="AO9">
        <v>4.6424950872256936</v>
      </c>
      <c r="AP9">
        <v>4.4604676904657685</v>
      </c>
      <c r="AQ9">
        <v>4.2766595442641586</v>
      </c>
      <c r="AR9">
        <v>4.0796005459735953</v>
      </c>
      <c r="AS9">
        <v>3.9063148915453048</v>
      </c>
      <c r="AT9">
        <v>3.7164594790801502</v>
      </c>
      <c r="AU9">
        <v>3.5296387710819883</v>
      </c>
      <c r="AV9">
        <v>3.3367448552377676</v>
      </c>
      <c r="AW9">
        <v>3.1532933029573638</v>
      </c>
      <c r="AX9">
        <v>2.9698986958710356</v>
      </c>
      <c r="AY9">
        <v>2.7890738406550808</v>
      </c>
      <c r="AZ9"/>
    </row>
    <row r="10" spans="2:52">
      <c r="O10" t="s">
        <v>246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0.68768278144045059</v>
      </c>
      <c r="AC10">
        <v>3.6021016086468061</v>
      </c>
      <c r="AD10">
        <v>3.650532410458831</v>
      </c>
      <c r="AE10">
        <v>3.6646868030164659</v>
      </c>
      <c r="AF10">
        <v>3.658731056296507</v>
      </c>
      <c r="AG10">
        <v>4.0335619101202456</v>
      </c>
      <c r="AH10">
        <v>4.3890250297317701</v>
      </c>
      <c r="AI10">
        <v>4.7817319331284658</v>
      </c>
      <c r="AJ10">
        <v>6.698805027501094</v>
      </c>
      <c r="AK10">
        <v>7.313641984054021</v>
      </c>
      <c r="AL10">
        <v>8.6131496620212857</v>
      </c>
      <c r="AM10">
        <v>12.260583598493847</v>
      </c>
      <c r="AN10">
        <v>13.792664250281275</v>
      </c>
      <c r="AO10">
        <v>15.118063090203814</v>
      </c>
      <c r="AP10">
        <v>17.66513102174731</v>
      </c>
      <c r="AQ10">
        <v>20.227024128631314</v>
      </c>
      <c r="AR10">
        <v>22.666771372276028</v>
      </c>
      <c r="AS10">
        <v>24.65071060533846</v>
      </c>
      <c r="AT10">
        <v>26.85178810912716</v>
      </c>
      <c r="AU10">
        <v>28.628431853850735</v>
      </c>
      <c r="AV10">
        <v>27.98734627915432</v>
      </c>
      <c r="AW10">
        <v>28.088319891076853</v>
      </c>
      <c r="AX10">
        <v>28.869289921238625</v>
      </c>
      <c r="AY10">
        <v>28.884270031560561</v>
      </c>
      <c r="AZ10"/>
    </row>
    <row r="11" spans="2:52">
      <c r="O11" t="s">
        <v>247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2.3587485409298965E-2</v>
      </c>
      <c r="AD11">
        <v>6.3745660597078105E-2</v>
      </c>
      <c r="AE11">
        <v>0.11998654658755499</v>
      </c>
      <c r="AF11">
        <v>0.19166647648090768</v>
      </c>
      <c r="AG11">
        <v>0.40114259525075346</v>
      </c>
      <c r="AH11">
        <v>0.62826005544415964</v>
      </c>
      <c r="AI11">
        <v>0.94857051820622529</v>
      </c>
      <c r="AJ11">
        <v>1.3295539549900772</v>
      </c>
      <c r="AK11">
        <v>1.8508848931785966</v>
      </c>
      <c r="AL11">
        <v>2.4715395496197079</v>
      </c>
      <c r="AM11">
        <v>2.9256586326652894</v>
      </c>
      <c r="AN11">
        <v>3.1422210248172551</v>
      </c>
      <c r="AO11">
        <v>3.2461703447831147</v>
      </c>
      <c r="AP11">
        <v>3.2639018778750302</v>
      </c>
      <c r="AQ11">
        <v>3.2233112725268818</v>
      </c>
      <c r="AR11">
        <v>3.2777907035471858</v>
      </c>
      <c r="AS11">
        <v>3.3986911958858008</v>
      </c>
      <c r="AT11">
        <v>3.5320064120539176</v>
      </c>
      <c r="AU11">
        <v>3.6850636162257251</v>
      </c>
      <c r="AV11">
        <v>3.8424920950379144</v>
      </c>
      <c r="AW11">
        <v>4.0187275400031481</v>
      </c>
      <c r="AX11">
        <v>4.2008379032751648</v>
      </c>
      <c r="AY11">
        <v>4.3933207127836678</v>
      </c>
      <c r="AZ11"/>
    </row>
    <row r="12" spans="2:52">
      <c r="O12" t="s">
        <v>248</v>
      </c>
      <c r="P12">
        <v>100.72</v>
      </c>
      <c r="Q12">
        <v>99.13</v>
      </c>
      <c r="R12">
        <v>104.18</v>
      </c>
      <c r="S12">
        <v>101.1</v>
      </c>
      <c r="T12">
        <v>96.99</v>
      </c>
      <c r="U12">
        <v>94.64</v>
      </c>
      <c r="V12">
        <v>95.05</v>
      </c>
      <c r="W12">
        <v>98.27</v>
      </c>
      <c r="X12">
        <v>96.43</v>
      </c>
      <c r="Y12">
        <v>103.84</v>
      </c>
      <c r="Z12">
        <v>97.8</v>
      </c>
      <c r="AA12">
        <v>84.2</v>
      </c>
      <c r="AB12">
        <v>77.366460585454533</v>
      </c>
      <c r="AC12">
        <v>79.193608962727268</v>
      </c>
      <c r="AD12">
        <v>79.605103659999997</v>
      </c>
      <c r="AE12">
        <v>77.757648294545447</v>
      </c>
      <c r="AF12">
        <v>75.85456121454547</v>
      </c>
      <c r="AG12">
        <v>75.514120117272711</v>
      </c>
      <c r="AH12">
        <v>74.300476720000006</v>
      </c>
      <c r="AI12">
        <v>72.728888315454554</v>
      </c>
      <c r="AJ12">
        <v>71.207068726363616</v>
      </c>
      <c r="AK12">
        <v>69.200459616363645</v>
      </c>
      <c r="AL12">
        <v>67.958049253636361</v>
      </c>
      <c r="AM12">
        <v>67.740207474545457</v>
      </c>
      <c r="AN12">
        <v>66.527387313636353</v>
      </c>
      <c r="AO12">
        <v>64.414041799999993</v>
      </c>
      <c r="AP12">
        <v>63.505086931818177</v>
      </c>
      <c r="AQ12">
        <v>62.436433198181824</v>
      </c>
      <c r="AR12">
        <v>61.17358379545454</v>
      </c>
      <c r="AS12">
        <v>59.89404692363636</v>
      </c>
      <c r="AT12">
        <v>58.390653764545455</v>
      </c>
      <c r="AU12">
        <v>57.956712529090908</v>
      </c>
      <c r="AV12">
        <v>56.805422620909084</v>
      </c>
      <c r="AW12">
        <v>55.534055953636368</v>
      </c>
      <c r="AX12">
        <v>55.061906205454541</v>
      </c>
      <c r="AY12">
        <v>54.025995409999986</v>
      </c>
      <c r="AZ12"/>
    </row>
    <row r="13" spans="2:52" ht="13.5" thickBot="1">
      <c r="O13" t="s">
        <v>249</v>
      </c>
      <c r="P13">
        <v>1.0226370135027807E-2</v>
      </c>
      <c r="Q13">
        <v>3.0565923534752404E-2</v>
      </c>
      <c r="R13">
        <v>4.722595507775007E-2</v>
      </c>
      <c r="S13">
        <v>7.8338278931750716E-2</v>
      </c>
      <c r="T13">
        <v>0.11351685740798012</v>
      </c>
      <c r="U13">
        <v>0.17096365173288253</v>
      </c>
      <c r="V13">
        <v>0.29447659126775372</v>
      </c>
      <c r="W13">
        <v>0.34659611275058511</v>
      </c>
      <c r="X13">
        <v>0.39593487503888825</v>
      </c>
      <c r="Y13">
        <v>0.48748073959938365</v>
      </c>
      <c r="Z13">
        <v>0.58253823103302749</v>
      </c>
      <c r="AA13">
        <v>0.54231842666658492</v>
      </c>
      <c r="AB13">
        <v>0.60889974603454244</v>
      </c>
      <c r="AC13">
        <v>0.58942969740517104</v>
      </c>
      <c r="AD13">
        <v>0.55882466345081561</v>
      </c>
      <c r="AE13">
        <v>0.53418323422155811</v>
      </c>
      <c r="AF13">
        <v>0.51026664341170136</v>
      </c>
      <c r="AG13">
        <v>0.51657797894488489</v>
      </c>
      <c r="AH13">
        <v>0.51872788067908282</v>
      </c>
      <c r="AI13">
        <v>0.51327305024669156</v>
      </c>
      <c r="AJ13">
        <v>0.53076230149733084</v>
      </c>
      <c r="AK13">
        <v>0.52098739627650015</v>
      </c>
      <c r="AL13">
        <v>0.5242659298140796</v>
      </c>
      <c r="AM13">
        <v>0.55713791798160717</v>
      </c>
      <c r="AN13">
        <v>0.57324925285899175</v>
      </c>
      <c r="AO13">
        <v>0.59195095927621333</v>
      </c>
      <c r="AP13">
        <v>0.62439737541982199</v>
      </c>
      <c r="AQ13">
        <v>0.65699755746118405</v>
      </c>
      <c r="AR13">
        <v>0.68972646524615089</v>
      </c>
      <c r="AS13">
        <v>0.71957995849985346</v>
      </c>
      <c r="AT13">
        <v>0.7582407097992514</v>
      </c>
      <c r="AU13">
        <v>0.77762485615106569</v>
      </c>
      <c r="AV13">
        <v>0.76808102820092994</v>
      </c>
      <c r="AW13">
        <v>0.772054265212058</v>
      </c>
      <c r="AX13">
        <v>0.77901979801520427</v>
      </c>
      <c r="AY13">
        <v>0.78535205758061699</v>
      </c>
      <c r="AZ13"/>
    </row>
    <row r="14" spans="2:52">
      <c r="O14"/>
      <c r="P14"/>
      <c r="Q14"/>
      <c r="R14"/>
      <c r="S14"/>
      <c r="T14"/>
      <c r="U14"/>
      <c r="V14"/>
      <c r="W14"/>
      <c r="X14"/>
      <c r="Y14"/>
      <c r="Z14"/>
      <c r="AA14"/>
      <c r="AB14">
        <v>77.366460585454519</v>
      </c>
      <c r="AC14">
        <v>79.193608962727268</v>
      </c>
      <c r="AD14">
        <v>79.605103660000012</v>
      </c>
      <c r="AE14">
        <v>77.757648294545461</v>
      </c>
      <c r="AF14">
        <v>75.85456121454547</v>
      </c>
      <c r="AG14">
        <v>75.514120117272697</v>
      </c>
      <c r="AH14">
        <v>74.300476720000006</v>
      </c>
      <c r="AI14">
        <v>72.728888315454554</v>
      </c>
      <c r="AJ14">
        <v>71.207068726363616</v>
      </c>
      <c r="AK14">
        <v>69.200459616363645</v>
      </c>
      <c r="AL14">
        <v>67.958049253636347</v>
      </c>
      <c r="AM14">
        <v>67.740207474545471</v>
      </c>
      <c r="AN14">
        <v>66.527387313636368</v>
      </c>
      <c r="AO14">
        <v>64.414041799999993</v>
      </c>
      <c r="AP14">
        <v>63.50508693181817</v>
      </c>
      <c r="AQ14">
        <v>62.436433198181817</v>
      </c>
      <c r="AR14">
        <v>61.173583795454547</v>
      </c>
      <c r="AS14">
        <v>59.894046923636367</v>
      </c>
      <c r="AT14">
        <v>58.390653764545448</v>
      </c>
      <c r="AU14">
        <v>57.956712529090908</v>
      </c>
      <c r="AV14">
        <v>56.805422620909077</v>
      </c>
      <c r="AW14">
        <v>55.534055953636376</v>
      </c>
      <c r="AX14">
        <v>55.061906205454541</v>
      </c>
      <c r="AY14">
        <v>54.025995409999986</v>
      </c>
      <c r="AZ14"/>
    </row>
    <row r="15" spans="2:52">
      <c r="O15"/>
      <c r="P15"/>
      <c r="Q15"/>
      <c r="R15"/>
      <c r="S15"/>
      <c r="T15"/>
      <c r="U15"/>
      <c r="V15"/>
      <c r="W15"/>
      <c r="X15"/>
      <c r="Y15"/>
      <c r="Z15"/>
      <c r="AA15"/>
      <c r="AB15">
        <v>47.108418202074695</v>
      </c>
      <c r="AC15">
        <v>46.679064967323775</v>
      </c>
      <c r="AD15">
        <v>44.485295261766794</v>
      </c>
      <c r="AE15">
        <v>41.536832051442715</v>
      </c>
      <c r="AF15">
        <v>38.706052338413542</v>
      </c>
      <c r="AG15">
        <v>39.008931551982002</v>
      </c>
      <c r="AH15">
        <v>38.541728822411137</v>
      </c>
      <c r="AI15">
        <v>37.329778346724325</v>
      </c>
      <c r="AJ15">
        <v>37.79402768008336</v>
      </c>
      <c r="AK15">
        <v>36.052567276666394</v>
      </c>
      <c r="AL15">
        <v>35.628089880308679</v>
      </c>
      <c r="AM15">
        <v>37.74063815601037</v>
      </c>
      <c r="AN15">
        <v>38.136775072202816</v>
      </c>
      <c r="AO15">
        <v>38.129953834368102</v>
      </c>
      <c r="AP15">
        <v>39.652409606034901</v>
      </c>
      <c r="AQ15">
        <v>41.020584107793837</v>
      </c>
      <c r="AR15">
        <v>42.193039717678083</v>
      </c>
      <c r="AS15">
        <v>43.098555799698531</v>
      </c>
      <c r="AT15">
        <v>44.274170756071271</v>
      </c>
      <c r="AU15">
        <v>45.068580243422986</v>
      </c>
      <c r="AV15">
        <v>43.631167414056208</v>
      </c>
      <c r="AW15">
        <v>42.875304763530046</v>
      </c>
      <c r="AX15">
        <v>42.89431505050532</v>
      </c>
      <c r="AY15">
        <v>42.429426658084459</v>
      </c>
      <c r="AZ15"/>
    </row>
    <row r="16" spans="2:52">
      <c r="O16"/>
      <c r="P16"/>
      <c r="Q16"/>
      <c r="R16"/>
      <c r="S16"/>
      <c r="T16"/>
      <c r="U16"/>
      <c r="V16"/>
      <c r="W16"/>
      <c r="X16"/>
      <c r="Y16"/>
      <c r="Z16"/>
      <c r="AA16"/>
      <c r="AB16">
        <v>0.60889974603454244</v>
      </c>
      <c r="AC16">
        <v>0.58942969740517104</v>
      </c>
      <c r="AD16">
        <v>0.55882466345081561</v>
      </c>
      <c r="AE16">
        <v>0.53418323422155811</v>
      </c>
      <c r="AF16">
        <v>0.51026664341170136</v>
      </c>
      <c r="AG16">
        <v>0.51657797894488489</v>
      </c>
      <c r="AH16">
        <v>0.51872788067908282</v>
      </c>
      <c r="AI16">
        <v>0.51327305024669156</v>
      </c>
      <c r="AJ16">
        <v>0.53076230149733084</v>
      </c>
      <c r="AK16">
        <v>0.52098739627650015</v>
      </c>
      <c r="AL16">
        <v>0.5242659298140796</v>
      </c>
      <c r="AM16">
        <v>0.55713791798160717</v>
      </c>
      <c r="AN16">
        <v>0.57324925285899175</v>
      </c>
      <c r="AO16">
        <v>0.59195095927621333</v>
      </c>
      <c r="AP16">
        <v>0.62439737541982199</v>
      </c>
      <c r="AQ16">
        <v>0.65699755746118405</v>
      </c>
      <c r="AR16">
        <v>0.68972646524615089</v>
      </c>
      <c r="AS16">
        <v>0.71957995849985346</v>
      </c>
      <c r="AT16">
        <v>0.7582407097992514</v>
      </c>
      <c r="AU16">
        <v>0.77762485615106569</v>
      </c>
      <c r="AV16">
        <v>0.76808102820092994</v>
      </c>
      <c r="AW16">
        <v>0.772054265212058</v>
      </c>
      <c r="AX16">
        <v>0.77901979801520427</v>
      </c>
      <c r="AY16">
        <v>0.78535205758061699</v>
      </c>
      <c r="AZ16"/>
    </row>
    <row r="17" spans="2:52">
      <c r="O17" t="s">
        <v>250</v>
      </c>
      <c r="P17"/>
      <c r="Q17"/>
      <c r="R17"/>
      <c r="S17"/>
      <c r="T17"/>
      <c r="U17"/>
      <c r="V17"/>
      <c r="W17"/>
      <c r="X17"/>
      <c r="Y17"/>
      <c r="Z17"/>
      <c r="AA17"/>
      <c r="AB17">
        <v>-9.4038533424657551</v>
      </c>
      <c r="AC17">
        <v>-11.4216794238941</v>
      </c>
      <c r="AD17">
        <v>-12.396736013105214</v>
      </c>
      <c r="AE17">
        <v>-14.928086542804405</v>
      </c>
      <c r="AF17">
        <v>-16.186396999584293</v>
      </c>
      <c r="AG17">
        <v>-16.070816571516868</v>
      </c>
      <c r="AH17">
        <v>-15.916953436206571</v>
      </c>
      <c r="AI17">
        <v>-15.751692171756906</v>
      </c>
      <c r="AJ17">
        <v>-14.563534760497273</v>
      </c>
      <c r="AK17">
        <v>-14.46472515642402</v>
      </c>
      <c r="AL17">
        <v>-14.107783672154188</v>
      </c>
      <c r="AM17">
        <v>-12.885391172717107</v>
      </c>
      <c r="AN17">
        <v>-12.305405988445633</v>
      </c>
      <c r="AO17">
        <v>-11.775468251569594</v>
      </c>
      <c r="AP17">
        <v>-10.711743655936877</v>
      </c>
      <c r="AQ17">
        <v>-9.5539894955874622</v>
      </c>
      <c r="AR17">
        <v>-8.3292727622378884</v>
      </c>
      <c r="AS17">
        <v>-7.9095307265119121</v>
      </c>
      <c r="AT17">
        <v>-7.5600340430588382</v>
      </c>
      <c r="AU17">
        <v>-7.5014057079530581</v>
      </c>
      <c r="AV17">
        <v>-8.3449021025304813</v>
      </c>
      <c r="AW17">
        <v>-8.963490510011205</v>
      </c>
      <c r="AX17">
        <v>-9.3370648540431862</v>
      </c>
      <c r="AY17">
        <v>-10.043350574334335</v>
      </c>
      <c r="AZ17"/>
    </row>
    <row r="18" spans="2:52">
      <c r="O18" t="s">
        <v>190</v>
      </c>
      <c r="P18">
        <v>-6.49</v>
      </c>
      <c r="Q18">
        <v>-7.15</v>
      </c>
      <c r="R18">
        <v>-12.61</v>
      </c>
      <c r="S18">
        <v>-5.86</v>
      </c>
      <c r="T18">
        <v>-3.14</v>
      </c>
      <c r="U18">
        <v>-4.74</v>
      </c>
      <c r="V18">
        <v>-5.0599999999999996</v>
      </c>
      <c r="W18">
        <v>-3.35</v>
      </c>
      <c r="X18">
        <v>-6.62</v>
      </c>
      <c r="Y18">
        <v>-7.73</v>
      </c>
      <c r="Z18">
        <v>-8.4499999999999993</v>
      </c>
      <c r="AA18">
        <v>-7.41</v>
      </c>
      <c r="AB18">
        <v>-3.432406470000001</v>
      </c>
      <c r="AC18">
        <v>-4.1689129897213464</v>
      </c>
      <c r="AD18">
        <v>-4.5248086447834028</v>
      </c>
      <c r="AE18">
        <v>-5.4487515881236073</v>
      </c>
      <c r="AF18">
        <v>-5.9080349048482663</v>
      </c>
      <c r="AG18">
        <v>-5.8658480486036568</v>
      </c>
      <c r="AH18">
        <v>-5.8096880042153982</v>
      </c>
      <c r="AI18">
        <v>-5.7493676426912703</v>
      </c>
      <c r="AJ18">
        <v>-5.315690187581505</v>
      </c>
      <c r="AK18">
        <v>-5.2796246820947674</v>
      </c>
      <c r="AL18">
        <v>-5.1493410403362789</v>
      </c>
      <c r="AM18">
        <v>-4.7031677780417436</v>
      </c>
      <c r="AN18">
        <v>-4.491473185782656</v>
      </c>
      <c r="AO18">
        <v>-4.2980459118229017</v>
      </c>
      <c r="AP18">
        <v>-3.9097864344169597</v>
      </c>
      <c r="AQ18">
        <v>-3.4872061658894236</v>
      </c>
      <c r="AR18">
        <v>-3.0401845582168292</v>
      </c>
      <c r="AS18">
        <v>-2.886978715176848</v>
      </c>
      <c r="AT18">
        <v>-2.7594124257164756</v>
      </c>
      <c r="AU18">
        <v>-2.7380130834028664</v>
      </c>
      <c r="AV18">
        <v>-3.0458892674236258</v>
      </c>
      <c r="AW18">
        <v>-3.2716740361540895</v>
      </c>
      <c r="AX18">
        <v>-3.4080286717257633</v>
      </c>
      <c r="AY18">
        <v>-3.665822959632032</v>
      </c>
      <c r="AZ18"/>
    </row>
    <row r="19" spans="2:52"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7" spans="2:52">
      <c r="B27" s="129"/>
    </row>
    <row r="28" spans="2:52">
      <c r="B28" s="129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50"/>
  <dimension ref="B2:AY9"/>
  <sheetViews>
    <sheetView workbookViewId="0">
      <selection activeCell="P6" sqref="P6"/>
    </sheetView>
  </sheetViews>
  <sheetFormatPr defaultRowHeight="12.75"/>
  <cols>
    <col min="1" max="1" width="4.28515625" style="10" customWidth="1"/>
    <col min="2" max="16384" width="9.140625" style="10"/>
  </cols>
  <sheetData>
    <row r="2" spans="2:51">
      <c r="B2" s="132" t="s">
        <v>236</v>
      </c>
    </row>
    <row r="4" spans="2:51">
      <c r="N4" s="102" t="s">
        <v>251</v>
      </c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</row>
    <row r="5" spans="2:51"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</row>
    <row r="6" spans="2:51">
      <c r="N6" s="102"/>
      <c r="O6" s="102"/>
      <c r="P6" s="102" t="s">
        <v>237</v>
      </c>
      <c r="Q6" s="102" t="s">
        <v>238</v>
      </c>
      <c r="R6" s="102" t="s">
        <v>239</v>
      </c>
      <c r="S6" s="102" t="s">
        <v>240</v>
      </c>
      <c r="T6" s="102" t="s">
        <v>241</v>
      </c>
      <c r="U6" s="102" t="s">
        <v>141</v>
      </c>
      <c r="V6" s="102" t="s">
        <v>142</v>
      </c>
      <c r="W6" s="102" t="s">
        <v>143</v>
      </c>
      <c r="X6" s="102" t="s">
        <v>144</v>
      </c>
      <c r="Y6" s="102" t="s">
        <v>145</v>
      </c>
      <c r="Z6" s="102" t="s">
        <v>146</v>
      </c>
      <c r="AA6" s="102" t="s">
        <v>147</v>
      </c>
      <c r="AB6" s="102" t="s">
        <v>148</v>
      </c>
      <c r="AC6" s="102" t="s">
        <v>149</v>
      </c>
      <c r="AD6" s="102" t="s">
        <v>150</v>
      </c>
      <c r="AE6" s="102" t="s">
        <v>151</v>
      </c>
      <c r="AF6" s="102" t="s">
        <v>152</v>
      </c>
      <c r="AG6" s="102" t="s">
        <v>153</v>
      </c>
      <c r="AH6" s="102" t="s">
        <v>154</v>
      </c>
      <c r="AI6" s="102" t="s">
        <v>155</v>
      </c>
      <c r="AJ6" s="102" t="s">
        <v>156</v>
      </c>
      <c r="AK6" s="102" t="s">
        <v>157</v>
      </c>
      <c r="AL6" s="102" t="s">
        <v>158</v>
      </c>
      <c r="AM6" s="102" t="s">
        <v>159</v>
      </c>
      <c r="AN6" s="102" t="s">
        <v>160</v>
      </c>
      <c r="AO6" s="102" t="s">
        <v>161</v>
      </c>
      <c r="AP6" s="102" t="s">
        <v>162</v>
      </c>
      <c r="AQ6" s="102" t="s">
        <v>163</v>
      </c>
      <c r="AR6" s="102" t="s">
        <v>164</v>
      </c>
      <c r="AS6" s="102" t="s">
        <v>165</v>
      </c>
      <c r="AT6" s="102" t="s">
        <v>166</v>
      </c>
      <c r="AU6" s="102" t="s">
        <v>167</v>
      </c>
      <c r="AV6" s="102" t="s">
        <v>168</v>
      </c>
      <c r="AW6" s="102" t="s">
        <v>169</v>
      </c>
      <c r="AX6" s="102" t="s">
        <v>170</v>
      </c>
      <c r="AY6" s="102" t="s">
        <v>171</v>
      </c>
    </row>
    <row r="7" spans="2:51">
      <c r="N7" s="102" t="s">
        <v>242</v>
      </c>
      <c r="O7" s="102" t="s">
        <v>8</v>
      </c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>
        <v>35.9</v>
      </c>
      <c r="AB7" s="102">
        <v>30.258042383379827</v>
      </c>
      <c r="AC7" s="102">
        <v>32.490956509994191</v>
      </c>
      <c r="AD7" s="102">
        <v>35.056062737636125</v>
      </c>
      <c r="AE7" s="102">
        <v>36.100829696515184</v>
      </c>
      <c r="AF7" s="102">
        <v>36.956842399651023</v>
      </c>
      <c r="AG7" s="102">
        <v>36.104045970039948</v>
      </c>
      <c r="AH7" s="102">
        <v>35.130487842144703</v>
      </c>
      <c r="AI7" s="102">
        <v>34.450539450524005</v>
      </c>
      <c r="AJ7" s="102">
        <v>32.083487091290188</v>
      </c>
      <c r="AK7" s="102">
        <v>31.297007446518649</v>
      </c>
      <c r="AL7" s="102">
        <v>29.858419823707962</v>
      </c>
      <c r="AM7" s="102">
        <v>27.073910685869809</v>
      </c>
      <c r="AN7" s="102">
        <v>25.248391216616294</v>
      </c>
      <c r="AO7" s="102">
        <v>23.037917620848781</v>
      </c>
      <c r="AP7" s="102">
        <v>20.588775447908244</v>
      </c>
      <c r="AQ7" s="102">
        <v>18.192537817861098</v>
      </c>
      <c r="AR7" s="102">
        <v>15.702753374229275</v>
      </c>
      <c r="AS7" s="102">
        <v>13.39679992805204</v>
      </c>
      <c r="AT7" s="102">
        <v>10.584476596420268</v>
      </c>
      <c r="AU7" s="102">
        <v>9.2030686694421941</v>
      </c>
      <c r="AV7" s="102">
        <v>9.3317631118149578</v>
      </c>
      <c r="AW7" s="102">
        <v>8.640023650103176</v>
      </c>
      <c r="AX7" s="102">
        <v>7.9667532516740538</v>
      </c>
      <c r="AY7" s="102">
        <v>7.2032480391318563</v>
      </c>
    </row>
    <row r="8" spans="2:51">
      <c r="N8" s="102"/>
      <c r="O8" s="102" t="s">
        <v>9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>
        <v>35.9</v>
      </c>
      <c r="AB8" s="102">
        <v>30.224625168824069</v>
      </c>
      <c r="AC8" s="102">
        <v>32.794861476005231</v>
      </c>
      <c r="AD8" s="102">
        <v>34.89168277014722</v>
      </c>
      <c r="AE8" s="102">
        <v>35.784932653226207</v>
      </c>
      <c r="AF8" s="102">
        <v>36.738542542010372</v>
      </c>
      <c r="AG8" s="102">
        <v>36.763386934371191</v>
      </c>
      <c r="AH8" s="102">
        <v>37.305272633203209</v>
      </c>
      <c r="AI8" s="102">
        <v>36.286126022167139</v>
      </c>
      <c r="AJ8" s="102">
        <v>35.14789503924613</v>
      </c>
      <c r="AK8" s="102">
        <v>34.586953288267139</v>
      </c>
      <c r="AL8" s="102">
        <v>33.577442454079218</v>
      </c>
      <c r="AM8" s="102">
        <v>32.465495804344869</v>
      </c>
      <c r="AN8" s="102">
        <v>32.268095946967406</v>
      </c>
      <c r="AO8" s="102">
        <v>31.406780717465775</v>
      </c>
      <c r="AP8" s="102">
        <v>29.906264949807518</v>
      </c>
      <c r="AQ8" s="102">
        <v>28.377527977914959</v>
      </c>
      <c r="AR8" s="102">
        <v>26.431344768577475</v>
      </c>
      <c r="AS8" s="102">
        <v>24.303910848923785</v>
      </c>
      <c r="AT8" s="102">
        <v>21.512133457421474</v>
      </c>
      <c r="AU8" s="102">
        <v>20.097281973868458</v>
      </c>
      <c r="AV8" s="102">
        <v>19.054225731991664</v>
      </c>
      <c r="AW8" s="102">
        <v>17.730526077359158</v>
      </c>
      <c r="AX8" s="102">
        <v>17.060258777486627</v>
      </c>
      <c r="AY8" s="102">
        <v>15.563404453294115</v>
      </c>
    </row>
    <row r="9" spans="2:51">
      <c r="N9" s="102"/>
      <c r="O9" s="102" t="s">
        <v>252</v>
      </c>
      <c r="P9" s="102">
        <v>99.69</v>
      </c>
      <c r="Q9" s="102">
        <v>96.1</v>
      </c>
      <c r="R9" s="102">
        <v>99.26</v>
      </c>
      <c r="S9" s="102">
        <v>93.18</v>
      </c>
      <c r="T9" s="102">
        <v>85.98</v>
      </c>
      <c r="U9" s="102">
        <v>78.459999999999994</v>
      </c>
      <c r="V9" s="102">
        <v>67.06</v>
      </c>
      <c r="W9" s="102">
        <v>64.209999999999994</v>
      </c>
      <c r="X9" s="102">
        <v>58.25</v>
      </c>
      <c r="Y9" s="102">
        <v>53.22</v>
      </c>
      <c r="Z9" s="102">
        <v>41.49</v>
      </c>
      <c r="AA9" s="102">
        <v>35.9</v>
      </c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51"/>
  <dimension ref="B2:AN8"/>
  <sheetViews>
    <sheetView workbookViewId="0">
      <selection activeCell="P6" sqref="P6"/>
    </sheetView>
  </sheetViews>
  <sheetFormatPr defaultRowHeight="12.75"/>
  <cols>
    <col min="1" max="1" width="3.85546875" style="10" customWidth="1"/>
    <col min="2" max="15" width="9.140625" style="10"/>
    <col min="16" max="16" width="16.140625" style="10" customWidth="1"/>
    <col min="17" max="16384" width="9.140625" style="10"/>
  </cols>
  <sheetData>
    <row r="2" spans="2:40">
      <c r="B2" s="132" t="s">
        <v>253</v>
      </c>
    </row>
    <row r="4" spans="2:40">
      <c r="O4" s="102" t="s">
        <v>251</v>
      </c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</row>
    <row r="5" spans="2:40" ht="13.5" thickBot="1"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2:40" ht="13.5" thickBot="1">
      <c r="O6" s="102"/>
      <c r="P6" s="102"/>
      <c r="Q6" s="102" t="s">
        <v>148</v>
      </c>
      <c r="R6" s="102" t="s">
        <v>149</v>
      </c>
      <c r="S6" s="102" t="s">
        <v>150</v>
      </c>
      <c r="T6" s="102" t="s">
        <v>151</v>
      </c>
      <c r="U6" s="102" t="s">
        <v>152</v>
      </c>
      <c r="V6" s="102" t="s">
        <v>153</v>
      </c>
      <c r="W6" s="102" t="s">
        <v>154</v>
      </c>
      <c r="X6" s="102" t="s">
        <v>155</v>
      </c>
      <c r="Y6" s="102" t="s">
        <v>156</v>
      </c>
      <c r="Z6" s="102" t="s">
        <v>157</v>
      </c>
      <c r="AA6" s="102" t="s">
        <v>158</v>
      </c>
      <c r="AB6" s="102" t="s">
        <v>159</v>
      </c>
      <c r="AC6" s="102" t="s">
        <v>160</v>
      </c>
      <c r="AD6" s="102" t="s">
        <v>161</v>
      </c>
      <c r="AE6" s="102" t="s">
        <v>162</v>
      </c>
      <c r="AF6" s="102" t="s">
        <v>163</v>
      </c>
      <c r="AG6" s="102" t="s">
        <v>164</v>
      </c>
      <c r="AH6" s="102" t="s">
        <v>165</v>
      </c>
      <c r="AI6" s="102" t="s">
        <v>166</v>
      </c>
      <c r="AJ6" s="102" t="s">
        <v>167</v>
      </c>
      <c r="AK6" s="102" t="s">
        <v>168</v>
      </c>
      <c r="AL6" s="102" t="s">
        <v>169</v>
      </c>
      <c r="AM6" s="102" t="s">
        <v>170</v>
      </c>
      <c r="AN6" s="102" t="s">
        <v>171</v>
      </c>
    </row>
    <row r="7" spans="2:40" ht="13.5" thickBot="1">
      <c r="O7" s="102" t="s">
        <v>254</v>
      </c>
      <c r="P7" s="102" t="s">
        <v>8</v>
      </c>
      <c r="Q7" s="102">
        <v>0</v>
      </c>
      <c r="R7" s="102">
        <v>2.3587485409298965E-2</v>
      </c>
      <c r="S7" s="102">
        <v>0</v>
      </c>
      <c r="T7" s="102">
        <v>0.11998654658755499</v>
      </c>
      <c r="U7" s="102">
        <v>0.19166647648090768</v>
      </c>
      <c r="V7" s="102">
        <v>0.28013573794714608</v>
      </c>
      <c r="W7" s="102">
        <v>0.38320615795080243</v>
      </c>
      <c r="X7" s="102">
        <v>0.50580935021058304</v>
      </c>
      <c r="Y7" s="102">
        <v>0.64558931891163929</v>
      </c>
      <c r="Z7" s="102">
        <v>0.81614982435972738</v>
      </c>
      <c r="AA7" s="102">
        <v>1.0007723517921392</v>
      </c>
      <c r="AB7" s="102">
        <v>1.1955486924296577</v>
      </c>
      <c r="AC7" s="102">
        <v>1.3903530095912797</v>
      </c>
      <c r="AD7" s="102">
        <v>1.5928315738288863</v>
      </c>
      <c r="AE7" s="102">
        <v>1.7945443876493372</v>
      </c>
      <c r="AF7" s="102">
        <v>1.9977566647820266</v>
      </c>
      <c r="AG7" s="102">
        <v>2.1926779237061944</v>
      </c>
      <c r="AH7" s="102">
        <v>2.3995001844491988</v>
      </c>
      <c r="AI7" s="102">
        <v>2.5965888342905901</v>
      </c>
      <c r="AJ7" s="102">
        <v>2.7959610972346471</v>
      </c>
      <c r="AK7" s="102">
        <v>2.9909365244477835</v>
      </c>
      <c r="AL7" s="102">
        <v>3.1957205288606101</v>
      </c>
      <c r="AM7" s="102">
        <v>3.4042236034234281</v>
      </c>
      <c r="AN7" s="102">
        <v>3.6207650886179956</v>
      </c>
    </row>
    <row r="8" spans="2:40" ht="13.5" thickBot="1">
      <c r="O8" s="102"/>
      <c r="P8" s="102" t="s">
        <v>9</v>
      </c>
      <c r="Q8" s="102">
        <v>0</v>
      </c>
      <c r="R8" s="102">
        <v>1.3922872244426539E-2</v>
      </c>
      <c r="S8" s="102">
        <v>0</v>
      </c>
      <c r="T8" s="102">
        <v>3.7108424995054394E-2</v>
      </c>
      <c r="U8" s="102">
        <v>6.9646633488700704E-2</v>
      </c>
      <c r="V8" s="102">
        <v>0.11150997109669573</v>
      </c>
      <c r="W8" s="102">
        <v>0.16339787753231327</v>
      </c>
      <c r="X8" s="102">
        <v>0.16300922458894354</v>
      </c>
      <c r="Y8" s="102">
        <v>0.16312000976983282</v>
      </c>
      <c r="Z8" s="102">
        <v>0.16344613412110109</v>
      </c>
      <c r="AA8" s="102">
        <v>0.16415695721482096</v>
      </c>
      <c r="AB8" s="102">
        <v>0.16423408586429236</v>
      </c>
      <c r="AC8" s="102">
        <v>0.16452118847685401</v>
      </c>
      <c r="AD8" s="102">
        <v>0.16479765927007653</v>
      </c>
      <c r="AE8" s="102">
        <v>0.16464189681704372</v>
      </c>
      <c r="AF8" s="102">
        <v>0.16489528556427291</v>
      </c>
      <c r="AG8" s="102">
        <v>0.16451994089620817</v>
      </c>
      <c r="AH8" s="102">
        <v>0.16481426211321409</v>
      </c>
      <c r="AI8" s="102">
        <v>0.1646369528420705</v>
      </c>
      <c r="AJ8" s="102">
        <v>0.16440423822360647</v>
      </c>
      <c r="AK8" s="102">
        <v>0.16374490849352347</v>
      </c>
      <c r="AL8" s="102">
        <v>0.16386098011744041</v>
      </c>
      <c r="AM8" s="102">
        <v>0.16380826323208655</v>
      </c>
      <c r="AN8" s="102">
        <v>0.16357994840491302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52"/>
  <dimension ref="B2:AN10"/>
  <sheetViews>
    <sheetView workbookViewId="0">
      <selection activeCell="Q9" sqref="Q9"/>
    </sheetView>
  </sheetViews>
  <sheetFormatPr defaultRowHeight="12.75"/>
  <cols>
    <col min="1" max="1" width="4.85546875" style="10" customWidth="1"/>
    <col min="2" max="16384" width="9.140625" style="10"/>
  </cols>
  <sheetData>
    <row r="2" spans="2:40">
      <c r="B2" s="132" t="s">
        <v>255</v>
      </c>
    </row>
    <row r="6" spans="2:40">
      <c r="O6" s="102" t="s">
        <v>251</v>
      </c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2:40" ht="13.5" thickBot="1"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spans="2:40" ht="13.5" thickBot="1">
      <c r="O8" s="102"/>
      <c r="P8" s="102"/>
      <c r="Q8" s="102" t="s">
        <v>148</v>
      </c>
      <c r="R8" s="102" t="s">
        <v>149</v>
      </c>
      <c r="S8" s="102" t="s">
        <v>150</v>
      </c>
      <c r="T8" s="102" t="s">
        <v>151</v>
      </c>
      <c r="U8" s="102" t="s">
        <v>152</v>
      </c>
      <c r="V8" s="102" t="s">
        <v>153</v>
      </c>
      <c r="W8" s="102" t="s">
        <v>154</v>
      </c>
      <c r="X8" s="102" t="s">
        <v>155</v>
      </c>
      <c r="Y8" s="102" t="s">
        <v>156</v>
      </c>
      <c r="Z8" s="102" t="s">
        <v>157</v>
      </c>
      <c r="AA8" s="102" t="s">
        <v>158</v>
      </c>
      <c r="AB8" s="102" t="s">
        <v>159</v>
      </c>
      <c r="AC8" s="102" t="s">
        <v>160</v>
      </c>
      <c r="AD8" s="102" t="s">
        <v>161</v>
      </c>
      <c r="AE8" s="102" t="s">
        <v>162</v>
      </c>
      <c r="AF8" s="102" t="s">
        <v>163</v>
      </c>
      <c r="AG8" s="102" t="s">
        <v>164</v>
      </c>
      <c r="AH8" s="102" t="s">
        <v>165</v>
      </c>
      <c r="AI8" s="102" t="s">
        <v>166</v>
      </c>
      <c r="AJ8" s="102" t="s">
        <v>167</v>
      </c>
      <c r="AK8" s="102" t="s">
        <v>168</v>
      </c>
      <c r="AL8" s="102" t="s">
        <v>169</v>
      </c>
      <c r="AM8" s="102" t="s">
        <v>170</v>
      </c>
      <c r="AN8" s="102" t="s">
        <v>171</v>
      </c>
    </row>
    <row r="9" spans="2:40">
      <c r="O9" s="102" t="s">
        <v>256</v>
      </c>
      <c r="P9" s="102" t="s">
        <v>8</v>
      </c>
      <c r="Q9" s="102">
        <v>0</v>
      </c>
      <c r="R9" s="102">
        <v>0</v>
      </c>
      <c r="S9" s="102">
        <v>0</v>
      </c>
      <c r="T9" s="102">
        <v>0</v>
      </c>
      <c r="U9" s="102">
        <v>0</v>
      </c>
      <c r="V9" s="102">
        <v>0</v>
      </c>
      <c r="W9" s="102">
        <v>0</v>
      </c>
      <c r="X9" s="102">
        <v>7.4935634678068019E-2</v>
      </c>
      <c r="Y9" s="102">
        <v>0.19224951933015552</v>
      </c>
      <c r="Z9" s="102">
        <v>0.41421978405469817</v>
      </c>
      <c r="AA9" s="102">
        <v>0.84953517432569137</v>
      </c>
      <c r="AB9" s="102">
        <v>1.1086194818795825</v>
      </c>
      <c r="AC9" s="102">
        <v>1.1325258687549238</v>
      </c>
      <c r="AD9" s="102">
        <v>1.0331014273008761</v>
      </c>
      <c r="AE9" s="102">
        <v>0.84860906996920682</v>
      </c>
      <c r="AF9" s="102">
        <v>0.60450926522997284</v>
      </c>
      <c r="AG9" s="102">
        <v>0.46575524240681859</v>
      </c>
      <c r="AH9" s="102">
        <v>0.37790092868606318</v>
      </c>
      <c r="AI9" s="102">
        <v>0.31476884475694183</v>
      </c>
      <c r="AJ9" s="102">
        <v>0.26862917712719159</v>
      </c>
      <c r="AK9" s="102">
        <v>0.23240402522934589</v>
      </c>
      <c r="AL9" s="102">
        <v>0.20347762103209163</v>
      </c>
      <c r="AM9" s="102">
        <v>0.17664794708865808</v>
      </c>
      <c r="AN9" s="102">
        <v>0.15152184897980775</v>
      </c>
    </row>
    <row r="10" spans="2:40" ht="13.5" thickBot="1">
      <c r="O10" s="102"/>
      <c r="P10" s="102" t="s">
        <v>9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0.29627817534674544</v>
      </c>
      <c r="Y10" s="102">
        <v>0.71145471643638769</v>
      </c>
      <c r="Z10" s="102">
        <v>1.4898010109573447</v>
      </c>
      <c r="AA10" s="102">
        <v>1.8401099113946617</v>
      </c>
      <c r="AB10" s="102">
        <v>2.1888581207041824</v>
      </c>
      <c r="AC10" s="102">
        <v>2.5349812692431302</v>
      </c>
      <c r="AD10" s="102">
        <v>3.0283545548761568</v>
      </c>
      <c r="AE10" s="102">
        <v>3.8719779586226126</v>
      </c>
      <c r="AF10" s="102">
        <v>4.8779185637308027</v>
      </c>
      <c r="AG10" s="102">
        <v>5.3522103802482874</v>
      </c>
      <c r="AH10" s="102">
        <v>5.6654157204510653</v>
      </c>
      <c r="AI10" s="102">
        <v>5.8753869506577781</v>
      </c>
      <c r="AJ10" s="102">
        <v>6.0325077717401978</v>
      </c>
      <c r="AK10" s="102">
        <v>6.1419247443393603</v>
      </c>
      <c r="AL10" s="102">
        <v>6.2582127179451108</v>
      </c>
      <c r="AM10" s="102">
        <v>6.3463861385626918</v>
      </c>
      <c r="AN10" s="102">
        <v>6.410543983463425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53"/>
  <dimension ref="B2:AY10"/>
  <sheetViews>
    <sheetView workbookViewId="0">
      <selection activeCell="P10" sqref="P10"/>
    </sheetView>
  </sheetViews>
  <sheetFormatPr defaultRowHeight="12.75"/>
  <cols>
    <col min="1" max="1" width="4.28515625" style="10" customWidth="1"/>
    <col min="2" max="16384" width="9.140625" style="10"/>
  </cols>
  <sheetData>
    <row r="2" spans="2:51">
      <c r="B2" s="132" t="s">
        <v>257</v>
      </c>
    </row>
    <row r="5" spans="2:51">
      <c r="N5" s="102" t="s">
        <v>251</v>
      </c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</row>
    <row r="6" spans="2:51"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</row>
    <row r="7" spans="2:51">
      <c r="N7" s="102"/>
      <c r="O7" s="102"/>
      <c r="P7" s="102" t="s">
        <v>237</v>
      </c>
      <c r="Q7" s="102" t="s">
        <v>238</v>
      </c>
      <c r="R7" s="102" t="s">
        <v>239</v>
      </c>
      <c r="S7" s="102" t="s">
        <v>240</v>
      </c>
      <c r="T7" s="102" t="s">
        <v>241</v>
      </c>
      <c r="U7" s="102" t="s">
        <v>141</v>
      </c>
      <c r="V7" s="102" t="s">
        <v>142</v>
      </c>
      <c r="W7" s="102" t="s">
        <v>143</v>
      </c>
      <c r="X7" s="102" t="s">
        <v>144</v>
      </c>
      <c r="Y7" s="102" t="s">
        <v>145</v>
      </c>
      <c r="Z7" s="102" t="s">
        <v>146</v>
      </c>
      <c r="AA7" s="102" t="s">
        <v>147</v>
      </c>
      <c r="AB7" s="102" t="s">
        <v>148</v>
      </c>
      <c r="AC7" s="102" t="s">
        <v>149</v>
      </c>
      <c r="AD7" s="102" t="s">
        <v>150</v>
      </c>
      <c r="AE7" s="102" t="s">
        <v>151</v>
      </c>
      <c r="AF7" s="102" t="s">
        <v>152</v>
      </c>
      <c r="AG7" s="102" t="s">
        <v>153</v>
      </c>
      <c r="AH7" s="102" t="s">
        <v>154</v>
      </c>
      <c r="AI7" s="102" t="s">
        <v>155</v>
      </c>
      <c r="AJ7" s="102" t="s">
        <v>156</v>
      </c>
      <c r="AK7" s="102" t="s">
        <v>157</v>
      </c>
      <c r="AL7" s="102" t="s">
        <v>158</v>
      </c>
      <c r="AM7" s="102" t="s">
        <v>159</v>
      </c>
      <c r="AN7" s="102" t="s">
        <v>160</v>
      </c>
      <c r="AO7" s="102" t="s">
        <v>161</v>
      </c>
      <c r="AP7" s="102" t="s">
        <v>162</v>
      </c>
      <c r="AQ7" s="102" t="s">
        <v>163</v>
      </c>
      <c r="AR7" s="102" t="s">
        <v>164</v>
      </c>
      <c r="AS7" s="102" t="s">
        <v>165</v>
      </c>
      <c r="AT7" s="102" t="s">
        <v>166</v>
      </c>
      <c r="AU7" s="102" t="s">
        <v>167</v>
      </c>
      <c r="AV7" s="102" t="s">
        <v>168</v>
      </c>
      <c r="AW7" s="102" t="s">
        <v>169</v>
      </c>
      <c r="AX7" s="102" t="s">
        <v>170</v>
      </c>
      <c r="AY7" s="102" t="s">
        <v>171</v>
      </c>
    </row>
    <row r="8" spans="2:51">
      <c r="N8" s="102" t="s">
        <v>258</v>
      </c>
      <c r="O8" s="102" t="s">
        <v>8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>
        <v>114.57464</v>
      </c>
      <c r="AC8" s="102">
        <v>113.88484699999999</v>
      </c>
      <c r="AD8" s="102">
        <v>113.87791460000001</v>
      </c>
      <c r="AE8" s="102">
        <v>113.7070361800001</v>
      </c>
      <c r="AF8" s="102">
        <v>112.88907364400011</v>
      </c>
      <c r="AG8" s="102">
        <v>111.40733472520012</v>
      </c>
      <c r="AH8" s="102">
        <v>110.01363388207011</v>
      </c>
      <c r="AI8" s="102">
        <v>108.14419929060801</v>
      </c>
      <c r="AJ8" s="102">
        <v>105.48141997793672</v>
      </c>
      <c r="AK8" s="102">
        <v>102.37983057881925</v>
      </c>
      <c r="AL8" s="102">
        <v>97.568861959772391</v>
      </c>
      <c r="AM8" s="102">
        <v>93.329494505196209</v>
      </c>
      <c r="AN8" s="102">
        <v>88.899075596857301</v>
      </c>
      <c r="AO8" s="102">
        <v>84.876175435688651</v>
      </c>
      <c r="AP8" s="102">
        <v>80.794663846997793</v>
      </c>
      <c r="AQ8" s="102">
        <v>76.689213471321494</v>
      </c>
      <c r="AR8" s="102">
        <v>73.416441566069238</v>
      </c>
      <c r="AS8" s="102">
        <v>69.977338672476975</v>
      </c>
      <c r="AT8" s="102">
        <v>66.326745700625821</v>
      </c>
      <c r="AU8" s="102">
        <v>63.457185403121514</v>
      </c>
      <c r="AV8" s="102">
        <v>60.346227464605121</v>
      </c>
      <c r="AW8" s="102">
        <v>56.7449617845473</v>
      </c>
      <c r="AX8" s="102">
        <v>54.192111003454301</v>
      </c>
      <c r="AY8" s="102">
        <v>52.325691584328794</v>
      </c>
    </row>
    <row r="9" spans="2:51">
      <c r="N9" s="102"/>
      <c r="O9" s="102" t="s">
        <v>9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>
        <v>114.57464</v>
      </c>
      <c r="AC9" s="102">
        <v>113.91180999999999</v>
      </c>
      <c r="AD9" s="102">
        <v>114.61180999999999</v>
      </c>
      <c r="AE9" s="102">
        <v>114.8947005</v>
      </c>
      <c r="AF9" s="102">
        <v>115.5676141475</v>
      </c>
      <c r="AG9" s="102">
        <v>116.6404337134</v>
      </c>
      <c r="AH9" s="102">
        <v>117.15962895836898</v>
      </c>
      <c r="AI9" s="102">
        <v>117.21344340212005</v>
      </c>
      <c r="AJ9" s="102">
        <v>117.92909829967304</v>
      </c>
      <c r="AK9" s="102">
        <v>117.6062309656665</v>
      </c>
      <c r="AL9" s="102">
        <v>117.42093611115149</v>
      </c>
      <c r="AM9" s="102">
        <v>118.10367715767543</v>
      </c>
      <c r="AN9" s="102">
        <v>117.84528753420594</v>
      </c>
      <c r="AO9" s="102">
        <v>116.70289703420595</v>
      </c>
      <c r="AP9" s="102">
        <v>115.68233742584111</v>
      </c>
      <c r="AQ9" s="102">
        <v>113.32297043276661</v>
      </c>
      <c r="AR9" s="102">
        <v>110.50959203421853</v>
      </c>
      <c r="AS9" s="102">
        <v>106.79338415869876</v>
      </c>
      <c r="AT9" s="102">
        <v>102.19885708570342</v>
      </c>
      <c r="AU9" s="102">
        <v>97.304241925502666</v>
      </c>
      <c r="AV9" s="102">
        <v>92.184728247358407</v>
      </c>
      <c r="AW9" s="102">
        <v>86.196382504680315</v>
      </c>
      <c r="AX9" s="102">
        <v>80.685563334059395</v>
      </c>
      <c r="AY9" s="102">
        <v>75.296028819019597</v>
      </c>
    </row>
    <row r="10" spans="2:51">
      <c r="N10" s="102"/>
      <c r="O10" s="102" t="s">
        <v>252</v>
      </c>
      <c r="P10" s="102">
        <v>49.789619999999999</v>
      </c>
      <c r="Q10" s="102">
        <v>54.038530000000009</v>
      </c>
      <c r="R10" s="102">
        <v>65.593460000000007</v>
      </c>
      <c r="S10" s="102">
        <v>73.714389999999995</v>
      </c>
      <c r="T10" s="102">
        <v>78.594819999999984</v>
      </c>
      <c r="U10" s="102">
        <v>85.089250000000007</v>
      </c>
      <c r="V10" s="102">
        <v>87.942789999999988</v>
      </c>
      <c r="W10" s="102">
        <v>89.702419999999989</v>
      </c>
      <c r="X10" s="102">
        <v>99.33475</v>
      </c>
      <c r="Y10" s="102">
        <v>103.74247000000001</v>
      </c>
      <c r="Z10" s="102">
        <v>107.25059999999998</v>
      </c>
      <c r="AA10" s="102">
        <v>101.36742000000002</v>
      </c>
      <c r="AB10" s="102">
        <v>114.57464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sheetPr codeName="Sheet54"/>
  <dimension ref="B2:AY10"/>
  <sheetViews>
    <sheetView workbookViewId="0">
      <selection activeCell="P10" sqref="P10"/>
    </sheetView>
  </sheetViews>
  <sheetFormatPr defaultRowHeight="12.75"/>
  <cols>
    <col min="1" max="1" width="4.5703125" style="10" customWidth="1"/>
    <col min="2" max="13" width="9.140625" style="10"/>
    <col min="14" max="14" width="10.28515625" style="10" customWidth="1"/>
    <col min="15" max="15" width="20.140625" style="10" customWidth="1"/>
    <col min="16" max="16384" width="9.140625" style="10"/>
  </cols>
  <sheetData>
    <row r="2" spans="2:51">
      <c r="B2" s="132" t="s">
        <v>259</v>
      </c>
    </row>
    <row r="5" spans="2:51">
      <c r="N5" s="102" t="s">
        <v>251</v>
      </c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</row>
    <row r="6" spans="2:51" ht="13.5" thickBot="1"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</row>
    <row r="7" spans="2:51" ht="13.5" thickBot="1">
      <c r="N7" s="102"/>
      <c r="O7" s="102"/>
      <c r="P7" s="102" t="s">
        <v>237</v>
      </c>
      <c r="Q7" s="102" t="s">
        <v>238</v>
      </c>
      <c r="R7" s="102" t="s">
        <v>239</v>
      </c>
      <c r="S7" s="102" t="s">
        <v>240</v>
      </c>
      <c r="T7" s="102" t="s">
        <v>241</v>
      </c>
      <c r="U7" s="102" t="s">
        <v>141</v>
      </c>
      <c r="V7" s="102" t="s">
        <v>142</v>
      </c>
      <c r="W7" s="102" t="s">
        <v>143</v>
      </c>
      <c r="X7" s="102" t="s">
        <v>144</v>
      </c>
      <c r="Y7" s="102" t="s">
        <v>145</v>
      </c>
      <c r="Z7" s="102" t="s">
        <v>146</v>
      </c>
      <c r="AA7" s="102" t="s">
        <v>147</v>
      </c>
      <c r="AB7" s="102" t="s">
        <v>148</v>
      </c>
      <c r="AC7" s="102" t="s">
        <v>149</v>
      </c>
      <c r="AD7" s="102" t="s">
        <v>150</v>
      </c>
      <c r="AE7" s="102" t="s">
        <v>151</v>
      </c>
      <c r="AF7" s="102" t="s">
        <v>152</v>
      </c>
      <c r="AG7" s="102" t="s">
        <v>153</v>
      </c>
      <c r="AH7" s="102" t="s">
        <v>154</v>
      </c>
      <c r="AI7" s="102" t="s">
        <v>155</v>
      </c>
      <c r="AJ7" s="102" t="s">
        <v>156</v>
      </c>
      <c r="AK7" s="102" t="s">
        <v>157</v>
      </c>
      <c r="AL7" s="102" t="s">
        <v>158</v>
      </c>
      <c r="AM7" s="102" t="s">
        <v>159</v>
      </c>
      <c r="AN7" s="102" t="s">
        <v>160</v>
      </c>
      <c r="AO7" s="102" t="s">
        <v>161</v>
      </c>
      <c r="AP7" s="102" t="s">
        <v>162</v>
      </c>
      <c r="AQ7" s="102" t="s">
        <v>163</v>
      </c>
      <c r="AR7" s="102" t="s">
        <v>164</v>
      </c>
      <c r="AS7" s="102" t="s">
        <v>165</v>
      </c>
      <c r="AT7" s="102" t="s">
        <v>166</v>
      </c>
      <c r="AU7" s="102" t="s">
        <v>167</v>
      </c>
      <c r="AV7" s="102" t="s">
        <v>168</v>
      </c>
      <c r="AW7" s="102" t="s">
        <v>169</v>
      </c>
      <c r="AX7" s="102" t="s">
        <v>170</v>
      </c>
      <c r="AY7" s="102" t="s">
        <v>171</v>
      </c>
    </row>
    <row r="8" spans="2:51">
      <c r="N8" s="102" t="s">
        <v>243</v>
      </c>
      <c r="O8" s="102" t="s">
        <v>8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>
        <v>26.2</v>
      </c>
      <c r="AB8" s="102">
        <v>25.855064958554365</v>
      </c>
      <c r="AC8" s="102">
        <v>26.867506119766347</v>
      </c>
      <c r="AD8" s="102">
        <v>26.962739691564405</v>
      </c>
      <c r="AE8" s="102">
        <v>26.878084839376854</v>
      </c>
      <c r="AF8" s="102">
        <v>26.632239852635063</v>
      </c>
      <c r="AG8" s="102">
        <v>26.541558375246694</v>
      </c>
      <c r="AH8" s="102">
        <v>25.740405819026812</v>
      </c>
      <c r="AI8" s="102">
        <v>24.088059147291649</v>
      </c>
      <c r="AJ8" s="102">
        <v>21.667601993122716</v>
      </c>
      <c r="AK8" s="102">
        <v>19.635557342479323</v>
      </c>
      <c r="AL8" s="102">
        <v>18.273052462422651</v>
      </c>
      <c r="AM8" s="102">
        <v>17.106680118587715</v>
      </c>
      <c r="AN8" s="102">
        <v>16.370544265557697</v>
      </c>
      <c r="AO8" s="102">
        <v>15.398198801114148</v>
      </c>
      <c r="AP8" s="102">
        <v>14.739018587280716</v>
      </c>
      <c r="AQ8" s="102">
        <v>13.913716364476707</v>
      </c>
      <c r="AR8" s="102">
        <v>13.035994749534973</v>
      </c>
      <c r="AS8" s="102">
        <v>12.309350364788873</v>
      </c>
      <c r="AT8" s="102">
        <v>11.661870454369874</v>
      </c>
      <c r="AU8" s="102">
        <v>11.052805002131326</v>
      </c>
      <c r="AV8" s="102">
        <v>10.638703852045236</v>
      </c>
      <c r="AW8" s="102">
        <v>10.149788838692363</v>
      </c>
      <c r="AX8" s="102">
        <v>9.7557957539520803</v>
      </c>
      <c r="AY8" s="102">
        <v>9.6404532496067858</v>
      </c>
    </row>
    <row r="9" spans="2:51" ht="13.5" thickBot="1">
      <c r="N9" s="102"/>
      <c r="O9" s="102" t="s">
        <v>9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>
        <v>26.2</v>
      </c>
      <c r="AB9" s="102">
        <v>25.822574069774504</v>
      </c>
      <c r="AC9" s="102">
        <v>27.71202378893112</v>
      </c>
      <c r="AD9" s="102">
        <v>27.982211528906447</v>
      </c>
      <c r="AE9" s="102">
        <v>28.344501111466304</v>
      </c>
      <c r="AF9" s="102">
        <v>28.554213757899149</v>
      </c>
      <c r="AG9" s="102">
        <v>28.755520473419057</v>
      </c>
      <c r="AH9" s="102">
        <v>29.076168375878972</v>
      </c>
      <c r="AI9" s="102">
        <v>29.18944275287452</v>
      </c>
      <c r="AJ9" s="102">
        <v>29.026722630498881</v>
      </c>
      <c r="AK9" s="102">
        <v>28.17014054032558</v>
      </c>
      <c r="AL9" s="102">
        <v>28.060309607560448</v>
      </c>
      <c r="AM9" s="102">
        <v>27.908684870375726</v>
      </c>
      <c r="AN9" s="102">
        <v>26.334927733662052</v>
      </c>
      <c r="AO9" s="102">
        <v>24.570727331744884</v>
      </c>
      <c r="AP9" s="102">
        <v>23.69216402556993</v>
      </c>
      <c r="AQ9" s="102">
        <v>21.710474250988032</v>
      </c>
      <c r="AR9" s="102">
        <v>20.860099089668015</v>
      </c>
      <c r="AS9" s="102">
        <v>19.478126703387822</v>
      </c>
      <c r="AT9" s="102">
        <v>17.780642385581377</v>
      </c>
      <c r="AU9" s="102">
        <v>16.236150049705422</v>
      </c>
      <c r="AV9" s="102">
        <v>14.559663072544641</v>
      </c>
      <c r="AW9" s="102">
        <v>12.951690285594271</v>
      </c>
      <c r="AX9" s="102">
        <v>11.26523156846539</v>
      </c>
      <c r="AY9" s="102">
        <v>9.7719625599024731</v>
      </c>
    </row>
    <row r="10" spans="2:51" ht="13.5" thickBot="1">
      <c r="N10" s="102"/>
      <c r="O10" s="102" t="s">
        <v>252</v>
      </c>
      <c r="P10" s="102">
        <v>1.1200000000000001</v>
      </c>
      <c r="Q10" s="102">
        <v>2.71</v>
      </c>
      <c r="R10" s="102">
        <v>4.45</v>
      </c>
      <c r="S10" s="102">
        <v>6.49</v>
      </c>
      <c r="T10" s="102">
        <v>9.26</v>
      </c>
      <c r="U10" s="102">
        <v>9.77</v>
      </c>
      <c r="V10" s="102">
        <v>19.96</v>
      </c>
      <c r="W10" s="102">
        <v>23.54</v>
      </c>
      <c r="X10" s="102">
        <v>25.94</v>
      </c>
      <c r="Y10" s="102">
        <v>23.98</v>
      </c>
      <c r="Z10" s="102">
        <v>22.58</v>
      </c>
      <c r="AA10" s="102">
        <v>26.2</v>
      </c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55"/>
  <dimension ref="B2:AU21"/>
  <sheetViews>
    <sheetView workbookViewId="0">
      <selection activeCell="X11" sqref="X11"/>
    </sheetView>
  </sheetViews>
  <sheetFormatPr defaultRowHeight="12.75"/>
  <cols>
    <col min="1" max="1" width="3.7109375" style="10" customWidth="1"/>
    <col min="2" max="16" width="9.140625" style="10"/>
    <col min="17" max="17" width="13" style="10" customWidth="1"/>
    <col min="18" max="16384" width="9.140625" style="10"/>
  </cols>
  <sheetData>
    <row r="2" spans="2:47">
      <c r="B2" s="132" t="s">
        <v>260</v>
      </c>
    </row>
    <row r="5" spans="2:47">
      <c r="Q5" s="102"/>
      <c r="R5" s="102" t="s">
        <v>261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</row>
    <row r="6" spans="2:47">
      <c r="Q6" s="102" t="s">
        <v>262</v>
      </c>
      <c r="R6" s="102">
        <v>0</v>
      </c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</row>
    <row r="7" spans="2:47">
      <c r="Q7" s="102" t="s">
        <v>242</v>
      </c>
      <c r="R7" s="102">
        <v>86.714895975266259</v>
      </c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</row>
    <row r="8" spans="2:47">
      <c r="Q8" s="102" t="s">
        <v>247</v>
      </c>
      <c r="R8" s="102">
        <v>0</v>
      </c>
      <c r="S8" s="102"/>
      <c r="T8" s="102"/>
      <c r="U8" s="102" t="s">
        <v>263</v>
      </c>
      <c r="V8" s="102" t="s">
        <v>264</v>
      </c>
      <c r="W8" s="102"/>
      <c r="X8" s="102" t="s">
        <v>148</v>
      </c>
      <c r="Y8" s="102" t="s">
        <v>149</v>
      </c>
      <c r="Z8" s="102" t="s">
        <v>150</v>
      </c>
      <c r="AA8" s="102" t="s">
        <v>151</v>
      </c>
      <c r="AB8" s="102" t="s">
        <v>152</v>
      </c>
      <c r="AC8" s="102" t="s">
        <v>153</v>
      </c>
      <c r="AD8" s="102" t="s">
        <v>154</v>
      </c>
      <c r="AE8" s="102" t="s">
        <v>155</v>
      </c>
      <c r="AF8" s="102" t="s">
        <v>156</v>
      </c>
      <c r="AG8" s="102" t="s">
        <v>157</v>
      </c>
      <c r="AH8" s="102" t="s">
        <v>158</v>
      </c>
      <c r="AI8" s="102" t="s">
        <v>159</v>
      </c>
      <c r="AJ8" s="102" t="s">
        <v>160</v>
      </c>
      <c r="AK8" s="102" t="s">
        <v>161</v>
      </c>
      <c r="AL8" s="102" t="s">
        <v>162</v>
      </c>
      <c r="AM8" s="102" t="s">
        <v>163</v>
      </c>
      <c r="AN8" s="102" t="s">
        <v>164</v>
      </c>
      <c r="AO8" s="102" t="s">
        <v>165</v>
      </c>
      <c r="AP8" s="102" t="s">
        <v>166</v>
      </c>
      <c r="AQ8" s="102" t="s">
        <v>167</v>
      </c>
      <c r="AR8" s="102" t="s">
        <v>168</v>
      </c>
      <c r="AS8" s="102" t="s">
        <v>169</v>
      </c>
      <c r="AT8" s="102" t="s">
        <v>170</v>
      </c>
      <c r="AU8" s="102" t="s">
        <v>171</v>
      </c>
    </row>
    <row r="9" spans="2:47">
      <c r="Q9" s="102" t="s">
        <v>243</v>
      </c>
      <c r="R9" s="102">
        <v>80.772811929761687</v>
      </c>
      <c r="S9" s="102"/>
      <c r="T9" s="102" t="s">
        <v>245</v>
      </c>
      <c r="U9" s="102">
        <v>25.82</v>
      </c>
      <c r="V9" s="102">
        <v>10.798370823184346</v>
      </c>
      <c r="W9" s="102"/>
      <c r="X9" s="102">
        <v>9.9936321514888942</v>
      </c>
      <c r="Y9" s="102">
        <v>9.45306428354918</v>
      </c>
      <c r="Z9" s="102">
        <v>9.0851336132813127</v>
      </c>
      <c r="AA9" s="102">
        <v>7.99460287759306</v>
      </c>
      <c r="AB9" s="102">
        <v>6.5474630272889769</v>
      </c>
      <c r="AC9" s="102">
        <v>5.4599089506491874</v>
      </c>
      <c r="AD9" s="102">
        <v>4.0231176369140718</v>
      </c>
      <c r="AE9" s="102">
        <v>5.4730205161639729</v>
      </c>
      <c r="AF9" s="102">
        <v>6.5720881427544642</v>
      </c>
      <c r="AG9" s="102">
        <v>7.3169196208637874</v>
      </c>
      <c r="AH9" s="102">
        <v>7.5324592367715004</v>
      </c>
      <c r="AI9" s="102">
        <v>7.3521935023847673</v>
      </c>
      <c r="AJ9" s="102">
        <v>7.1809199435953142</v>
      </c>
      <c r="AK9" s="102">
        <v>7.0085516027416244</v>
      </c>
      <c r="AL9" s="102">
        <v>6.8176660576044421</v>
      </c>
      <c r="AM9" s="102">
        <v>6.6436138189435567</v>
      </c>
      <c r="AN9" s="102">
        <v>6.4443664653490327</v>
      </c>
      <c r="AO9" s="102">
        <v>6.2714410929825384</v>
      </c>
      <c r="AP9" s="102">
        <v>6.080438485521988</v>
      </c>
      <c r="AQ9" s="102">
        <v>5.8878485092596415</v>
      </c>
      <c r="AR9" s="102">
        <v>5.6809784071488227</v>
      </c>
      <c r="AS9" s="102">
        <v>5.5016181338385231</v>
      </c>
      <c r="AT9" s="102">
        <v>5.3165198967046692</v>
      </c>
      <c r="AU9" s="102">
        <v>5.1260370173324938</v>
      </c>
    </row>
    <row r="10" spans="2:47">
      <c r="Q10" s="102" t="s">
        <v>245</v>
      </c>
      <c r="R10" s="102">
        <v>29.584577597765335</v>
      </c>
      <c r="S10" s="102"/>
      <c r="T10" s="102" t="s">
        <v>244</v>
      </c>
      <c r="U10" s="102">
        <v>10.26</v>
      </c>
      <c r="V10" s="102">
        <v>11.292236601675976</v>
      </c>
      <c r="W10" s="102"/>
      <c r="X10" s="102">
        <v>10.549325426075635</v>
      </c>
      <c r="Y10" s="102">
        <v>7.2715879104224452</v>
      </c>
      <c r="Z10" s="102">
        <v>6.5412962015625444</v>
      </c>
      <c r="AA10" s="102">
        <v>5.4508655983589041</v>
      </c>
      <c r="AB10" s="102">
        <v>4.3649753515259846</v>
      </c>
      <c r="AC10" s="102">
        <v>2.9119514403462334</v>
      </c>
      <c r="AD10" s="102">
        <v>2.1944278019531303</v>
      </c>
      <c r="AE10" s="102">
        <v>2.9189442752874522</v>
      </c>
      <c r="AF10" s="102">
        <v>4.3813920951696428</v>
      </c>
      <c r="AG10" s="102">
        <v>4.0243057914750828</v>
      </c>
      <c r="AH10" s="102">
        <v>3.4906518414306955</v>
      </c>
      <c r="AI10" s="102">
        <v>3.3084870760731455</v>
      </c>
      <c r="AJ10" s="102">
        <v>3.1301445907979568</v>
      </c>
      <c r="AK10" s="102">
        <v>2.9509690958912103</v>
      </c>
      <c r="AL10" s="102">
        <v>2.7639186720018007</v>
      </c>
      <c r="AM10" s="102">
        <v>2.5836275962558273</v>
      </c>
      <c r="AN10" s="102">
        <v>2.3936218299867837</v>
      </c>
      <c r="AO10" s="102">
        <v>2.213449797523249</v>
      </c>
      <c r="AP10" s="102">
        <v>2.0268128285073299</v>
      </c>
      <c r="AQ10" s="102">
        <v>1.8399526591436379</v>
      </c>
      <c r="AR10" s="102">
        <v>1.649316311752884</v>
      </c>
      <c r="AS10" s="102">
        <v>1.467098169023606</v>
      </c>
      <c r="AT10" s="102">
        <v>1.2832979061011269</v>
      </c>
      <c r="AU10" s="102">
        <v>1.0984365037141059</v>
      </c>
    </row>
    <row r="11" spans="2:47">
      <c r="Q11" s="102" t="s">
        <v>265</v>
      </c>
      <c r="R11" s="102">
        <v>0</v>
      </c>
      <c r="S11" s="102"/>
      <c r="T11" s="102" t="s">
        <v>266</v>
      </c>
      <c r="U11" s="102"/>
      <c r="V11" s="102"/>
      <c r="W11" s="102"/>
      <c r="X11" s="102">
        <v>0.68692329929145601</v>
      </c>
      <c r="Y11" s="102">
        <v>3.6357939552112226</v>
      </c>
      <c r="Z11" s="102">
        <v>3.6340534453125248</v>
      </c>
      <c r="AA11" s="102">
        <v>3.633910398905936</v>
      </c>
      <c r="AB11" s="102">
        <v>3.6374794596049869</v>
      </c>
      <c r="AC11" s="102">
        <v>4.0039332304760711</v>
      </c>
      <c r="AD11" s="102">
        <v>4.3888556039062605</v>
      </c>
      <c r="AE11" s="102">
        <v>4.7432844473421101</v>
      </c>
      <c r="AF11" s="102">
        <v>5.111624111031249</v>
      </c>
      <c r="AG11" s="102">
        <v>5.4876897156478401</v>
      </c>
      <c r="AH11" s="102">
        <v>7.3487407188014631</v>
      </c>
      <c r="AI11" s="102">
        <v>8.7098280655311573</v>
      </c>
      <c r="AJ11" s="102">
        <v>9.3492217809689535</v>
      </c>
      <c r="AK11" s="102">
        <v>10.983972076515711</v>
      </c>
      <c r="AL11" s="102">
        <v>12.456900143762432</v>
      </c>
      <c r="AM11" s="102">
        <v>14.596010490067236</v>
      </c>
      <c r="AN11" s="102">
        <v>15.850424167905553</v>
      </c>
      <c r="AO11" s="102">
        <v>18.25361963794407</v>
      </c>
      <c r="AP11" s="102">
        <v>21.665573237903015</v>
      </c>
      <c r="AQ11" s="102">
        <v>24.21835235354142</v>
      </c>
      <c r="AR11" s="102">
        <v>25.927514128337179</v>
      </c>
      <c r="AS11" s="102">
        <v>27.287607438736373</v>
      </c>
      <c r="AT11" s="102">
        <v>29.294768123601227</v>
      </c>
      <c r="AU11" s="102">
        <v>31.976956189548225</v>
      </c>
    </row>
    <row r="12" spans="2:47">
      <c r="Q12" s="102" t="s">
        <v>244</v>
      </c>
      <c r="R12" s="102">
        <v>30.937634525139657</v>
      </c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</row>
    <row r="13" spans="2:47"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</row>
    <row r="14" spans="2:47">
      <c r="Q14" s="102" t="s">
        <v>267</v>
      </c>
      <c r="R14" s="102">
        <v>228.00992002793294</v>
      </c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</row>
    <row r="15" spans="2:47"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</row>
    <row r="16" spans="2:47"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</row>
    <row r="17" spans="17:47"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</row>
    <row r="18" spans="17:47"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</row>
    <row r="19" spans="17:47">
      <c r="Q19" s="102"/>
      <c r="R19" s="102"/>
      <c r="S19" s="102" t="s">
        <v>268</v>
      </c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</row>
    <row r="20" spans="17:47">
      <c r="Q20" s="102"/>
      <c r="R20" s="102"/>
      <c r="S20" s="102">
        <v>1</v>
      </c>
      <c r="T20" s="102" t="s">
        <v>269</v>
      </c>
      <c r="U20" s="102">
        <v>59.23116600566572</v>
      </c>
      <c r="V20" s="102">
        <v>59.23116600566572</v>
      </c>
      <c r="W20" s="102">
        <v>59.23116600566572</v>
      </c>
      <c r="X20" s="102">
        <v>59.23116600566572</v>
      </c>
      <c r="Y20" s="102">
        <v>59.23116600566572</v>
      </c>
      <c r="Z20" s="102">
        <v>59.23116600566572</v>
      </c>
      <c r="AA20" s="102">
        <v>59.23116600566572</v>
      </c>
      <c r="AB20" s="102">
        <v>59.23116600566572</v>
      </c>
      <c r="AC20" s="102">
        <v>59.23116600566572</v>
      </c>
      <c r="AD20" s="102">
        <v>59.23116600566572</v>
      </c>
      <c r="AE20" s="102">
        <v>59.23116600566572</v>
      </c>
      <c r="AF20" s="102">
        <v>59.23116600566572</v>
      </c>
      <c r="AG20" s="102">
        <v>59.23116600566572</v>
      </c>
      <c r="AH20" s="102">
        <v>59.23116600566572</v>
      </c>
      <c r="AI20" s="102">
        <v>59.23116600566572</v>
      </c>
      <c r="AJ20" s="102">
        <v>59.23116600566572</v>
      </c>
      <c r="AK20" s="102">
        <v>59.23116600566572</v>
      </c>
      <c r="AL20" s="102">
        <v>59.23116600566572</v>
      </c>
      <c r="AM20" s="102">
        <v>59.23116600566572</v>
      </c>
      <c r="AN20" s="102">
        <v>59.23116600566572</v>
      </c>
      <c r="AO20" s="102">
        <v>59.23116600566572</v>
      </c>
      <c r="AP20" s="102">
        <v>59.23116600566572</v>
      </c>
      <c r="AQ20" s="102">
        <v>59.23116600566572</v>
      </c>
      <c r="AR20" s="102">
        <v>59.23116600566572</v>
      </c>
      <c r="AS20" s="102">
        <v>59.23116600566572</v>
      </c>
      <c r="AT20" s="102">
        <v>59.23116600566572</v>
      </c>
      <c r="AU20" s="102">
        <v>59.23116600566572</v>
      </c>
    </row>
    <row r="21" spans="17:47">
      <c r="Q21" s="102"/>
      <c r="R21" s="102"/>
      <c r="S21" s="102">
        <v>1</v>
      </c>
      <c r="T21" s="102" t="s">
        <v>270</v>
      </c>
      <c r="U21" s="102">
        <v>44.512500000000003</v>
      </c>
      <c r="V21" s="102">
        <v>44.512500000000003</v>
      </c>
      <c r="W21" s="102">
        <v>44.512500000000003</v>
      </c>
      <c r="X21" s="102">
        <v>44.512500000000003</v>
      </c>
      <c r="Y21" s="102">
        <v>44.512500000000003</v>
      </c>
      <c r="Z21" s="102">
        <v>44.512500000000003</v>
      </c>
      <c r="AA21" s="102">
        <v>44.512500000000003</v>
      </c>
      <c r="AB21" s="102">
        <v>44.512500000000003</v>
      </c>
      <c r="AC21" s="102">
        <v>44.512500000000003</v>
      </c>
      <c r="AD21" s="102">
        <v>44.512500000000003</v>
      </c>
      <c r="AE21" s="102">
        <v>44.512500000000003</v>
      </c>
      <c r="AF21" s="102">
        <v>44.512500000000003</v>
      </c>
      <c r="AG21" s="102">
        <v>44.512500000000003</v>
      </c>
      <c r="AH21" s="102">
        <v>44.512500000000003</v>
      </c>
      <c r="AI21" s="102">
        <v>44.512500000000003</v>
      </c>
      <c r="AJ21" s="102">
        <v>44.512500000000003</v>
      </c>
      <c r="AK21" s="102">
        <v>44.512500000000003</v>
      </c>
      <c r="AL21" s="102">
        <v>44.512500000000003</v>
      </c>
      <c r="AM21" s="102">
        <v>44.512500000000003</v>
      </c>
      <c r="AN21" s="102">
        <v>44.512500000000003</v>
      </c>
      <c r="AO21" s="102">
        <v>44.512500000000003</v>
      </c>
      <c r="AP21" s="102">
        <v>44.512500000000003</v>
      </c>
      <c r="AQ21" s="102">
        <v>44.512500000000003</v>
      </c>
      <c r="AR21" s="102">
        <v>44.512500000000003</v>
      </c>
      <c r="AS21" s="102">
        <v>44.512500000000003</v>
      </c>
      <c r="AT21" s="102">
        <v>44.512500000000003</v>
      </c>
      <c r="AU21" s="102">
        <v>44.512500000000003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sheetPr codeName="Sheet56"/>
  <dimension ref="B2:AU19"/>
  <sheetViews>
    <sheetView workbookViewId="0">
      <selection activeCell="X9" sqref="X9"/>
    </sheetView>
  </sheetViews>
  <sheetFormatPr defaultRowHeight="12.75"/>
  <cols>
    <col min="1" max="1" width="4" style="10" customWidth="1"/>
    <col min="2" max="16" width="9.140625" style="10"/>
    <col min="17" max="17" width="13" style="10" customWidth="1"/>
    <col min="18" max="16384" width="9.140625" style="10"/>
  </cols>
  <sheetData>
    <row r="2" spans="2:47">
      <c r="B2" s="132" t="s">
        <v>271</v>
      </c>
    </row>
    <row r="3" spans="2:47">
      <c r="Q3" s="102"/>
      <c r="R3" s="102" t="s">
        <v>261</v>
      </c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</row>
    <row r="4" spans="2:47">
      <c r="Q4" s="102" t="s">
        <v>262</v>
      </c>
      <c r="R4" s="102">
        <v>0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</row>
    <row r="5" spans="2:47">
      <c r="Q5" s="102" t="s">
        <v>242</v>
      </c>
      <c r="R5" s="102">
        <v>86.714895975266259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</row>
    <row r="6" spans="2:47">
      <c r="Q6" s="102" t="s">
        <v>247</v>
      </c>
      <c r="R6" s="102">
        <v>0</v>
      </c>
      <c r="S6" s="102"/>
      <c r="T6" s="102"/>
      <c r="U6" s="102" t="s">
        <v>263</v>
      </c>
      <c r="V6" s="102" t="s">
        <v>264</v>
      </c>
      <c r="W6" s="102"/>
      <c r="X6" s="102" t="s">
        <v>148</v>
      </c>
      <c r="Y6" s="102" t="s">
        <v>149</v>
      </c>
      <c r="Z6" s="102" t="s">
        <v>150</v>
      </c>
      <c r="AA6" s="102" t="s">
        <v>151</v>
      </c>
      <c r="AB6" s="102" t="s">
        <v>152</v>
      </c>
      <c r="AC6" s="102" t="s">
        <v>153</v>
      </c>
      <c r="AD6" s="102" t="s">
        <v>154</v>
      </c>
      <c r="AE6" s="102" t="s">
        <v>155</v>
      </c>
      <c r="AF6" s="102" t="s">
        <v>156</v>
      </c>
      <c r="AG6" s="102" t="s">
        <v>157</v>
      </c>
      <c r="AH6" s="102" t="s">
        <v>158</v>
      </c>
      <c r="AI6" s="102" t="s">
        <v>159</v>
      </c>
      <c r="AJ6" s="102" t="s">
        <v>160</v>
      </c>
      <c r="AK6" s="102" t="s">
        <v>161</v>
      </c>
      <c r="AL6" s="102" t="s">
        <v>162</v>
      </c>
      <c r="AM6" s="102" t="s">
        <v>163</v>
      </c>
      <c r="AN6" s="102" t="s">
        <v>164</v>
      </c>
      <c r="AO6" s="102" t="s">
        <v>165</v>
      </c>
      <c r="AP6" s="102" t="s">
        <v>166</v>
      </c>
      <c r="AQ6" s="102" t="s">
        <v>167</v>
      </c>
      <c r="AR6" s="102" t="s">
        <v>168</v>
      </c>
      <c r="AS6" s="102" t="s">
        <v>169</v>
      </c>
      <c r="AT6" s="102" t="s">
        <v>170</v>
      </c>
      <c r="AU6" s="102" t="s">
        <v>171</v>
      </c>
    </row>
    <row r="7" spans="2:47">
      <c r="Q7" s="102" t="s">
        <v>243</v>
      </c>
      <c r="R7" s="102">
        <v>80.772811929761687</v>
      </c>
      <c r="S7" s="102"/>
      <c r="T7" s="102" t="s">
        <v>245</v>
      </c>
      <c r="U7" s="102">
        <v>25.82</v>
      </c>
      <c r="V7" s="102">
        <v>10.798370823184346</v>
      </c>
      <c r="W7" s="102"/>
      <c r="X7" s="102">
        <v>10.004681398516185</v>
      </c>
      <c r="Y7" s="102">
        <v>9.0052540216170147</v>
      </c>
      <c r="Z7" s="102">
        <v>7.6661180619635454</v>
      </c>
      <c r="AA7" s="102">
        <v>6.5964362454296381</v>
      </c>
      <c r="AB7" s="102">
        <v>5.1222234788151102</v>
      </c>
      <c r="AC7" s="102">
        <v>5.1336242492439492</v>
      </c>
      <c r="AD7" s="102">
        <v>5.1205292013537314</v>
      </c>
      <c r="AE7" s="102">
        <v>5.1495574664460388</v>
      </c>
      <c r="AF7" s="102">
        <v>5.545659211446794</v>
      </c>
      <c r="AG7" s="102">
        <v>5.3877075623236417</v>
      </c>
      <c r="AH7" s="102">
        <v>5.2079331311534638</v>
      </c>
      <c r="AI7" s="102">
        <v>5.0240246633572836</v>
      </c>
      <c r="AJ7" s="102">
        <v>4.8212262898944154</v>
      </c>
      <c r="AK7" s="102">
        <v>4.6424950872256936</v>
      </c>
      <c r="AL7" s="102">
        <v>4.4604676904657685</v>
      </c>
      <c r="AM7" s="102">
        <v>4.2766595442641586</v>
      </c>
      <c r="AN7" s="102">
        <v>4.0796005459735953</v>
      </c>
      <c r="AO7" s="102">
        <v>3.9063148915453048</v>
      </c>
      <c r="AP7" s="102">
        <v>3.7164594790801502</v>
      </c>
      <c r="AQ7" s="102">
        <v>3.5296387710819883</v>
      </c>
      <c r="AR7" s="102">
        <v>3.3367448552377676</v>
      </c>
      <c r="AS7" s="102">
        <v>3.1532933029573638</v>
      </c>
      <c r="AT7" s="102">
        <v>2.9698986958710356</v>
      </c>
      <c r="AU7" s="102">
        <v>2.7890738406550808</v>
      </c>
    </row>
    <row r="8" spans="2:47">
      <c r="Q8" s="102" t="s">
        <v>245</v>
      </c>
      <c r="R8" s="102">
        <v>29.584577597765335</v>
      </c>
      <c r="S8" s="102"/>
      <c r="T8" s="102" t="s">
        <v>244</v>
      </c>
      <c r="U8" s="102">
        <v>10.26</v>
      </c>
      <c r="V8" s="102">
        <v>11.292236601675976</v>
      </c>
      <c r="W8" s="102"/>
      <c r="X8" s="102">
        <v>10.560989063563698</v>
      </c>
      <c r="Y8" s="102">
        <v>7.2042032172936121</v>
      </c>
      <c r="Z8" s="102">
        <v>6.205905097780013</v>
      </c>
      <c r="AA8" s="102">
        <v>4.3976241636197591</v>
      </c>
      <c r="AB8" s="102">
        <v>3.2928579506668565</v>
      </c>
      <c r="AC8" s="102">
        <v>3.3001870173711101</v>
      </c>
      <c r="AD8" s="102">
        <v>3.2917687722988269</v>
      </c>
      <c r="AE8" s="102">
        <v>3.3104297998581687</v>
      </c>
      <c r="AF8" s="102">
        <v>3.8819614480127558</v>
      </c>
      <c r="AG8" s="102">
        <v>3.7156603878094079</v>
      </c>
      <c r="AH8" s="102">
        <v>3.5339546247112796</v>
      </c>
      <c r="AI8" s="102">
        <v>3.3493497755715218</v>
      </c>
      <c r="AJ8" s="102">
        <v>3.1523402664694253</v>
      </c>
      <c r="AK8" s="102">
        <v>2.9711968558244437</v>
      </c>
      <c r="AL8" s="102">
        <v>2.7877923065411054</v>
      </c>
      <c r="AM8" s="102">
        <v>2.6031840704216616</v>
      </c>
      <c r="AN8" s="102">
        <v>2.4106730498934876</v>
      </c>
      <c r="AO8" s="102">
        <v>2.2321799380258884</v>
      </c>
      <c r="AP8" s="102">
        <v>2.0440527134940827</v>
      </c>
      <c r="AQ8" s="102">
        <v>1.8577046163589412</v>
      </c>
      <c r="AR8" s="102">
        <v>1.6683724276188838</v>
      </c>
      <c r="AS8" s="102">
        <v>1.4839027308034654</v>
      </c>
      <c r="AT8" s="102">
        <v>1.2993306794435782</v>
      </c>
      <c r="AU8" s="102">
        <v>1.1156295362620325</v>
      </c>
    </row>
    <row r="9" spans="2:47">
      <c r="Q9" s="102" t="s">
        <v>265</v>
      </c>
      <c r="R9" s="102">
        <v>0</v>
      </c>
      <c r="S9" s="102"/>
      <c r="T9" s="102" t="s">
        <v>266</v>
      </c>
      <c r="U9" s="102"/>
      <c r="V9" s="102"/>
      <c r="W9" s="102"/>
      <c r="X9" s="102">
        <v>0.68768278144045059</v>
      </c>
      <c r="Y9" s="102">
        <v>3.6021016086468061</v>
      </c>
      <c r="Z9" s="102">
        <v>3.650532410458831</v>
      </c>
      <c r="AA9" s="102">
        <v>3.6646868030164659</v>
      </c>
      <c r="AB9" s="102">
        <v>3.658731056296507</v>
      </c>
      <c r="AC9" s="102">
        <v>4.0335619101202456</v>
      </c>
      <c r="AD9" s="102">
        <v>4.3890250297317701</v>
      </c>
      <c r="AE9" s="102">
        <v>4.7817319331284658</v>
      </c>
      <c r="AF9" s="102">
        <v>6.698805027501094</v>
      </c>
      <c r="AG9" s="102">
        <v>7.313641984054021</v>
      </c>
      <c r="AH9" s="102">
        <v>8.6131496620212857</v>
      </c>
      <c r="AI9" s="102">
        <v>12.260583598493847</v>
      </c>
      <c r="AJ9" s="102">
        <v>13.792664250281275</v>
      </c>
      <c r="AK9" s="102">
        <v>15.118063090203814</v>
      </c>
      <c r="AL9" s="102">
        <v>17.66513102174731</v>
      </c>
      <c r="AM9" s="102">
        <v>20.227024128631314</v>
      </c>
      <c r="AN9" s="102">
        <v>22.666771372276028</v>
      </c>
      <c r="AO9" s="102">
        <v>24.65071060533846</v>
      </c>
      <c r="AP9" s="102">
        <v>26.85178810912716</v>
      </c>
      <c r="AQ9" s="102">
        <v>28.628431853850735</v>
      </c>
      <c r="AR9" s="102">
        <v>27.98734627915432</v>
      </c>
      <c r="AS9" s="102">
        <v>28.088319891076853</v>
      </c>
      <c r="AT9" s="102">
        <v>28.869289921238625</v>
      </c>
      <c r="AU9" s="102">
        <v>28.884270031560561</v>
      </c>
    </row>
    <row r="10" spans="2:47">
      <c r="Q10" s="102" t="s">
        <v>244</v>
      </c>
      <c r="R10" s="102">
        <v>30.937634525139657</v>
      </c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</row>
    <row r="11" spans="2:47"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</row>
    <row r="12" spans="2:47">
      <c r="Q12" s="102" t="s">
        <v>267</v>
      </c>
      <c r="R12" s="102">
        <v>228.00992002793294</v>
      </c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</row>
    <row r="13" spans="2:47"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</row>
    <row r="14" spans="2:47"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</row>
    <row r="15" spans="2:47"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</row>
    <row r="16" spans="2:47"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</row>
    <row r="17" spans="17:47">
      <c r="Q17" s="102"/>
      <c r="R17" s="102"/>
      <c r="S17" s="102" t="s">
        <v>268</v>
      </c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</row>
    <row r="18" spans="17:47">
      <c r="Q18" s="102"/>
      <c r="R18" s="102"/>
      <c r="S18" s="102">
        <v>1</v>
      </c>
      <c r="T18" s="102" t="s">
        <v>269</v>
      </c>
      <c r="U18" s="102">
        <v>59.23116600566572</v>
      </c>
      <c r="V18" s="102">
        <v>59.23116600566572</v>
      </c>
      <c r="W18" s="102">
        <v>59.23116600566572</v>
      </c>
      <c r="X18" s="102">
        <v>59.23116600566572</v>
      </c>
      <c r="Y18" s="102">
        <v>59.23116600566572</v>
      </c>
      <c r="Z18" s="102">
        <v>59.23116600566572</v>
      </c>
      <c r="AA18" s="102">
        <v>59.23116600566572</v>
      </c>
      <c r="AB18" s="102">
        <v>59.23116600566572</v>
      </c>
      <c r="AC18" s="102">
        <v>59.23116600566572</v>
      </c>
      <c r="AD18" s="102">
        <v>59.23116600566572</v>
      </c>
      <c r="AE18" s="102">
        <v>59.23116600566572</v>
      </c>
      <c r="AF18" s="102">
        <v>59.23116600566572</v>
      </c>
      <c r="AG18" s="102">
        <v>59.23116600566572</v>
      </c>
      <c r="AH18" s="102">
        <v>59.23116600566572</v>
      </c>
      <c r="AI18" s="102">
        <v>59.23116600566572</v>
      </c>
      <c r="AJ18" s="102">
        <v>59.23116600566572</v>
      </c>
      <c r="AK18" s="102">
        <v>59.23116600566572</v>
      </c>
      <c r="AL18" s="102">
        <v>59.23116600566572</v>
      </c>
      <c r="AM18" s="102">
        <v>59.23116600566572</v>
      </c>
      <c r="AN18" s="102">
        <v>59.23116600566572</v>
      </c>
      <c r="AO18" s="102">
        <v>59.23116600566572</v>
      </c>
      <c r="AP18" s="102">
        <v>59.23116600566572</v>
      </c>
      <c r="AQ18" s="102">
        <v>59.23116600566572</v>
      </c>
      <c r="AR18" s="102">
        <v>59.23116600566572</v>
      </c>
      <c r="AS18" s="102">
        <v>59.23116600566572</v>
      </c>
      <c r="AT18" s="102">
        <v>59.23116600566572</v>
      </c>
      <c r="AU18" s="102">
        <v>59.23116600566572</v>
      </c>
    </row>
    <row r="19" spans="17:47">
      <c r="Q19" s="102"/>
      <c r="R19" s="102"/>
      <c r="S19" s="102">
        <v>1</v>
      </c>
      <c r="T19" s="102" t="s">
        <v>270</v>
      </c>
      <c r="U19" s="102">
        <v>44.512500000000003</v>
      </c>
      <c r="V19" s="102">
        <v>44.512500000000003</v>
      </c>
      <c r="W19" s="102">
        <v>44.512500000000003</v>
      </c>
      <c r="X19" s="102">
        <v>44.512500000000003</v>
      </c>
      <c r="Y19" s="102">
        <v>44.512500000000003</v>
      </c>
      <c r="Z19" s="102">
        <v>44.512500000000003</v>
      </c>
      <c r="AA19" s="102">
        <v>44.512500000000003</v>
      </c>
      <c r="AB19" s="102">
        <v>44.512500000000003</v>
      </c>
      <c r="AC19" s="102">
        <v>44.512500000000003</v>
      </c>
      <c r="AD19" s="102">
        <v>44.512500000000003</v>
      </c>
      <c r="AE19" s="102">
        <v>44.512500000000003</v>
      </c>
      <c r="AF19" s="102">
        <v>44.512500000000003</v>
      </c>
      <c r="AG19" s="102">
        <v>44.512500000000003</v>
      </c>
      <c r="AH19" s="102">
        <v>44.512500000000003</v>
      </c>
      <c r="AI19" s="102">
        <v>44.512500000000003</v>
      </c>
      <c r="AJ19" s="102">
        <v>44.512500000000003</v>
      </c>
      <c r="AK19" s="102">
        <v>44.512500000000003</v>
      </c>
      <c r="AL19" s="102">
        <v>44.512500000000003</v>
      </c>
      <c r="AM19" s="102">
        <v>44.512500000000003</v>
      </c>
      <c r="AN19" s="102">
        <v>44.512500000000003</v>
      </c>
      <c r="AO19" s="102">
        <v>44.512500000000003</v>
      </c>
      <c r="AP19" s="102">
        <v>44.512500000000003</v>
      </c>
      <c r="AQ19" s="102">
        <v>44.512500000000003</v>
      </c>
      <c r="AR19" s="102">
        <v>44.512500000000003</v>
      </c>
      <c r="AS19" s="102">
        <v>44.512500000000003</v>
      </c>
      <c r="AT19" s="102">
        <v>44.512500000000003</v>
      </c>
      <c r="AU19" s="102">
        <v>44.512500000000003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B2:AX21"/>
  <sheetViews>
    <sheetView workbookViewId="0">
      <selection activeCell="T10" sqref="T10"/>
    </sheetView>
  </sheetViews>
  <sheetFormatPr defaultRowHeight="12.75"/>
  <cols>
    <col min="1" max="1" width="3.7109375" style="10" customWidth="1"/>
    <col min="2" max="16384" width="9.140625" style="10"/>
  </cols>
  <sheetData>
    <row r="2" spans="2:50">
      <c r="B2" s="132" t="s">
        <v>276</v>
      </c>
    </row>
    <row r="7" spans="2:50">
      <c r="N7" s="102" t="s">
        <v>251</v>
      </c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</row>
    <row r="8" spans="2:50"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</row>
    <row r="9" spans="2:50">
      <c r="N9" s="102"/>
      <c r="O9" s="102" t="s">
        <v>237</v>
      </c>
      <c r="P9" s="102" t="s">
        <v>238</v>
      </c>
      <c r="Q9" s="102" t="s">
        <v>239</v>
      </c>
      <c r="R9" s="102" t="s">
        <v>240</v>
      </c>
      <c r="S9" s="102" t="s">
        <v>241</v>
      </c>
      <c r="T9" s="102" t="s">
        <v>141</v>
      </c>
      <c r="U9" s="102" t="s">
        <v>142</v>
      </c>
      <c r="V9" s="102" t="s">
        <v>143</v>
      </c>
      <c r="W9" s="102" t="s">
        <v>144</v>
      </c>
      <c r="X9" s="102" t="s">
        <v>145</v>
      </c>
      <c r="Y9" s="102" t="s">
        <v>146</v>
      </c>
      <c r="Z9" s="102" t="s">
        <v>147</v>
      </c>
      <c r="AA9" s="102" t="s">
        <v>148</v>
      </c>
      <c r="AB9" s="102" t="s">
        <v>149</v>
      </c>
      <c r="AC9" s="102" t="s">
        <v>150</v>
      </c>
      <c r="AD9" s="102" t="s">
        <v>151</v>
      </c>
      <c r="AE9" s="102" t="s">
        <v>152</v>
      </c>
      <c r="AF9" s="102" t="s">
        <v>153</v>
      </c>
      <c r="AG9" s="102" t="s">
        <v>154</v>
      </c>
      <c r="AH9" s="102" t="s">
        <v>155</v>
      </c>
      <c r="AI9" s="102" t="s">
        <v>156</v>
      </c>
      <c r="AJ9" s="102" t="s">
        <v>157</v>
      </c>
      <c r="AK9" s="102" t="s">
        <v>158</v>
      </c>
      <c r="AL9" s="102" t="s">
        <v>159</v>
      </c>
      <c r="AM9" s="102" t="s">
        <v>160</v>
      </c>
      <c r="AN9" s="102" t="s">
        <v>161</v>
      </c>
      <c r="AO9" s="102" t="s">
        <v>162</v>
      </c>
      <c r="AP9" s="102" t="s">
        <v>163</v>
      </c>
      <c r="AQ9" s="102" t="s">
        <v>164</v>
      </c>
      <c r="AR9" s="102" t="s">
        <v>165</v>
      </c>
      <c r="AS9" s="102" t="s">
        <v>166</v>
      </c>
      <c r="AT9" s="102" t="s">
        <v>167</v>
      </c>
      <c r="AU9" s="102" t="s">
        <v>168</v>
      </c>
      <c r="AV9" s="102" t="s">
        <v>169</v>
      </c>
      <c r="AW9" s="102" t="s">
        <v>170</v>
      </c>
      <c r="AX9" s="102" t="s">
        <v>171</v>
      </c>
    </row>
    <row r="10" spans="2:50">
      <c r="N10" s="102" t="s">
        <v>272</v>
      </c>
      <c r="O10" s="102">
        <v>3.5777003574849084</v>
      </c>
      <c r="P10" s="102">
        <v>3.6040661707272719</v>
      </c>
      <c r="Q10" s="102">
        <v>3.6040661707272719</v>
      </c>
      <c r="R10" s="102">
        <v>3.9745487318181816</v>
      </c>
      <c r="S10" s="102">
        <v>3.9167561840909091</v>
      </c>
      <c r="T10" s="102">
        <v>4.1449636363636362</v>
      </c>
      <c r="U10" s="102">
        <v>4.2103272727272723</v>
      </c>
      <c r="V10" s="102">
        <v>4.263963636363636</v>
      </c>
      <c r="W10" s="102">
        <v>4.285881818181819</v>
      </c>
      <c r="X10" s="102">
        <v>4.5640909090909094</v>
      </c>
      <c r="Y10" s="102">
        <v>4.235363636363636</v>
      </c>
      <c r="Z10" s="102">
        <v>4.2352454227272727</v>
      </c>
      <c r="AA10" s="102">
        <v>4.3730636363636357</v>
      </c>
      <c r="AB10" s="102">
        <v>4.399881818181818</v>
      </c>
      <c r="AC10" s="102">
        <v>4.3986999999999998</v>
      </c>
      <c r="AD10" s="102">
        <v>4.3986999999999998</v>
      </c>
      <c r="AE10" s="102">
        <v>4.3986999999999998</v>
      </c>
      <c r="AF10" s="102">
        <v>4.4498818181818178</v>
      </c>
      <c r="AG10" s="102">
        <v>4.4498818181818178</v>
      </c>
      <c r="AH10" s="102">
        <v>4.4498818181818178</v>
      </c>
      <c r="AI10" s="102">
        <v>4.4498818181818178</v>
      </c>
      <c r="AJ10" s="102">
        <v>4.4498818181818178</v>
      </c>
      <c r="AK10" s="102">
        <v>4.4498818181818178</v>
      </c>
      <c r="AL10" s="102">
        <v>4.4498818181818178</v>
      </c>
      <c r="AM10" s="102">
        <v>4.4498818181818178</v>
      </c>
      <c r="AN10" s="102">
        <v>4.4498818181818178</v>
      </c>
      <c r="AO10" s="102">
        <v>4.4498818181818178</v>
      </c>
      <c r="AP10" s="102">
        <v>4.4498818181818178</v>
      </c>
      <c r="AQ10" s="102">
        <v>4.4498818181818178</v>
      </c>
      <c r="AR10" s="102">
        <v>4.4498818181818178</v>
      </c>
      <c r="AS10" s="102">
        <v>4.4498818181818178</v>
      </c>
      <c r="AT10" s="102">
        <v>4.4498818181818178</v>
      </c>
      <c r="AU10" s="102">
        <v>4.4498818181818178</v>
      </c>
      <c r="AV10" s="102">
        <v>4.4498818181818178</v>
      </c>
      <c r="AW10" s="102">
        <v>4.4498818181818178</v>
      </c>
      <c r="AX10" s="102">
        <v>4.4498818181818178</v>
      </c>
    </row>
    <row r="11" spans="2:50">
      <c r="N11" s="102" t="s">
        <v>273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0</v>
      </c>
      <c r="W11" s="102">
        <v>0</v>
      </c>
      <c r="X11" s="102">
        <v>0</v>
      </c>
      <c r="Y11" s="102">
        <v>0</v>
      </c>
      <c r="Z11" s="102">
        <v>1.0181818181818183E-2</v>
      </c>
      <c r="AA11" s="102">
        <v>2.5909090909090909E-2</v>
      </c>
      <c r="AB11" s="102">
        <v>0.10154545454545455</v>
      </c>
      <c r="AC11" s="102">
        <v>0.17299999999999999</v>
      </c>
      <c r="AD11" s="102">
        <v>0.28472727272727277</v>
      </c>
      <c r="AE11" s="102">
        <v>0.29854545454545456</v>
      </c>
      <c r="AF11" s="102">
        <v>0.29854545454545456</v>
      </c>
      <c r="AG11" s="102">
        <v>0.29854545454545456</v>
      </c>
      <c r="AH11" s="102">
        <v>0.29854545454545456</v>
      </c>
      <c r="AI11" s="102">
        <v>0.29854545454545456</v>
      </c>
      <c r="AJ11" s="102">
        <v>0.29854545454545456</v>
      </c>
      <c r="AK11" s="102">
        <v>0.29854545454545456</v>
      </c>
      <c r="AL11" s="102">
        <v>0.29854545454545456</v>
      </c>
      <c r="AM11" s="102">
        <v>0.29854545454545456</v>
      </c>
      <c r="AN11" s="102">
        <v>0.29854545454545456</v>
      </c>
      <c r="AO11" s="102">
        <v>0.29854545454545456</v>
      </c>
      <c r="AP11" s="102">
        <v>0.29854545454545456</v>
      </c>
      <c r="AQ11" s="102">
        <v>0.29854545454545456</v>
      </c>
      <c r="AR11" s="102">
        <v>0.29854545454545456</v>
      </c>
      <c r="AS11" s="102">
        <v>0.29854545454545456</v>
      </c>
      <c r="AT11" s="102">
        <v>0.29854545454545456</v>
      </c>
      <c r="AU11" s="102">
        <v>0.29854545454545456</v>
      </c>
      <c r="AV11" s="102">
        <v>0.29854545454545456</v>
      </c>
      <c r="AW11" s="102">
        <v>0.29854545454545456</v>
      </c>
      <c r="AX11" s="102">
        <v>0.29854545454545456</v>
      </c>
    </row>
    <row r="12" spans="2:50">
      <c r="N12" s="102" t="s">
        <v>274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>
        <v>0</v>
      </c>
      <c r="Y12" s="102">
        <v>0</v>
      </c>
      <c r="Z12" s="102">
        <v>0</v>
      </c>
      <c r="AA12" s="102">
        <v>0</v>
      </c>
      <c r="AB12" s="102">
        <v>0</v>
      </c>
      <c r="AC12" s="102">
        <v>0</v>
      </c>
      <c r="AD12" s="102">
        <v>0</v>
      </c>
      <c r="AE12" s="102">
        <v>0.13272727272727272</v>
      </c>
      <c r="AF12" s="102">
        <v>1.2740000000000002</v>
      </c>
      <c r="AG12" s="102">
        <v>6.5235303030303031</v>
      </c>
      <c r="AH12" s="102">
        <v>10.067060606060606</v>
      </c>
      <c r="AI12" s="102">
        <v>10.528954545454546</v>
      </c>
      <c r="AJ12" s="102">
        <v>10.783121212121214</v>
      </c>
      <c r="AK12" s="102">
        <v>11.214742424242422</v>
      </c>
      <c r="AL12" s="102">
        <v>11.46890909090909</v>
      </c>
      <c r="AM12" s="102">
        <v>11.46890909090909</v>
      </c>
      <c r="AN12" s="102">
        <v>11.46890909090909</v>
      </c>
      <c r="AO12" s="102">
        <v>11.722696969696969</v>
      </c>
      <c r="AP12" s="102">
        <v>11.976484848484848</v>
      </c>
      <c r="AQ12" s="102">
        <v>12.230272727272727</v>
      </c>
      <c r="AR12" s="102">
        <v>12.484060606060606</v>
      </c>
      <c r="AS12" s="102">
        <v>12.737848484848485</v>
      </c>
      <c r="AT12" s="102">
        <v>12.737848484848485</v>
      </c>
      <c r="AU12" s="102">
        <v>12.737848484848485</v>
      </c>
      <c r="AV12" s="102">
        <v>12.737848484848485</v>
      </c>
      <c r="AW12" s="102">
        <v>12.737848484848485</v>
      </c>
      <c r="AX12" s="102">
        <v>12.737848484848485</v>
      </c>
    </row>
    <row r="13" spans="2:50"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</row>
    <row r="14" spans="2:50"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</row>
    <row r="15" spans="2:50"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</row>
    <row r="16" spans="2:50">
      <c r="N16" s="102" t="s">
        <v>251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</row>
    <row r="17" spans="14:50"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</row>
    <row r="18" spans="14:50">
      <c r="N18" s="102"/>
      <c r="O18" s="102" t="s">
        <v>237</v>
      </c>
      <c r="P18" s="102" t="s">
        <v>238</v>
      </c>
      <c r="Q18" s="102" t="s">
        <v>239</v>
      </c>
      <c r="R18" s="102" t="s">
        <v>240</v>
      </c>
      <c r="S18" s="102" t="s">
        <v>241</v>
      </c>
      <c r="T18" s="102" t="s">
        <v>141</v>
      </c>
      <c r="U18" s="102" t="s">
        <v>142</v>
      </c>
      <c r="V18" s="102" t="s">
        <v>143</v>
      </c>
      <c r="W18" s="102" t="s">
        <v>144</v>
      </c>
      <c r="X18" s="102" t="s">
        <v>145</v>
      </c>
      <c r="Y18" s="102" t="s">
        <v>146</v>
      </c>
      <c r="Z18" s="102" t="s">
        <v>147</v>
      </c>
      <c r="AA18" s="102" t="s">
        <v>148</v>
      </c>
      <c r="AB18" s="102" t="s">
        <v>149</v>
      </c>
      <c r="AC18" s="102" t="s">
        <v>150</v>
      </c>
      <c r="AD18" s="102" t="s">
        <v>151</v>
      </c>
      <c r="AE18" s="102" t="s">
        <v>152</v>
      </c>
      <c r="AF18" s="102" t="s">
        <v>153</v>
      </c>
      <c r="AG18" s="102" t="s">
        <v>154</v>
      </c>
      <c r="AH18" s="102" t="s">
        <v>155</v>
      </c>
      <c r="AI18" s="102" t="s">
        <v>156</v>
      </c>
      <c r="AJ18" s="102" t="s">
        <v>157</v>
      </c>
      <c r="AK18" s="102" t="s">
        <v>158</v>
      </c>
      <c r="AL18" s="102" t="s">
        <v>159</v>
      </c>
      <c r="AM18" s="102" t="s">
        <v>160</v>
      </c>
      <c r="AN18" s="102" t="s">
        <v>161</v>
      </c>
      <c r="AO18" s="102" t="s">
        <v>162</v>
      </c>
      <c r="AP18" s="102" t="s">
        <v>163</v>
      </c>
      <c r="AQ18" s="102" t="s">
        <v>164</v>
      </c>
      <c r="AR18" s="102" t="s">
        <v>165</v>
      </c>
      <c r="AS18" s="102" t="s">
        <v>166</v>
      </c>
      <c r="AT18" s="102" t="s">
        <v>167</v>
      </c>
      <c r="AU18" s="102" t="s">
        <v>168</v>
      </c>
      <c r="AV18" s="102" t="s">
        <v>169</v>
      </c>
      <c r="AW18" s="102" t="s">
        <v>170</v>
      </c>
      <c r="AX18" s="102" t="s">
        <v>171</v>
      </c>
    </row>
    <row r="19" spans="14:50">
      <c r="N19" s="102" t="s">
        <v>275</v>
      </c>
      <c r="O19" s="102">
        <v>3.5777003574849084</v>
      </c>
      <c r="P19" s="102">
        <v>3.6040661707272719</v>
      </c>
      <c r="Q19" s="102">
        <v>3.6040661707272719</v>
      </c>
      <c r="R19" s="102">
        <v>3.9745487318181816</v>
      </c>
      <c r="S19" s="102">
        <v>3.9167561840909091</v>
      </c>
      <c r="T19" s="102">
        <v>4.1449636363636362</v>
      </c>
      <c r="U19" s="102">
        <v>4.2103272727272723</v>
      </c>
      <c r="V19" s="102">
        <v>4.263963636363636</v>
      </c>
      <c r="W19" s="102">
        <v>4.285881818181819</v>
      </c>
      <c r="X19" s="102">
        <v>4.5640909090909094</v>
      </c>
      <c r="Y19" s="102">
        <v>4.235363636363636</v>
      </c>
      <c r="Z19" s="102">
        <v>4.2454272409090903</v>
      </c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</row>
    <row r="20" spans="14:50">
      <c r="N20" s="102" t="s">
        <v>8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>
        <v>4.2454272409090903</v>
      </c>
      <c r="AA20" s="102">
        <v>4.398972727272727</v>
      </c>
      <c r="AB20" s="102">
        <v>4.5014272727272724</v>
      </c>
      <c r="AC20" s="102">
        <v>4.5716999999999999</v>
      </c>
      <c r="AD20" s="102">
        <v>4.6834272727272728</v>
      </c>
      <c r="AE20" s="102">
        <v>4.6972454545454552</v>
      </c>
      <c r="AF20" s="102">
        <v>4.7484272727272732</v>
      </c>
      <c r="AG20" s="102">
        <v>4.7484272727272732</v>
      </c>
      <c r="AH20" s="102">
        <v>4.7484272727272732</v>
      </c>
      <c r="AI20" s="102">
        <v>4.7484272727272732</v>
      </c>
      <c r="AJ20" s="102">
        <v>4.7484272727272732</v>
      </c>
      <c r="AK20" s="102">
        <v>4.7484272727272732</v>
      </c>
      <c r="AL20" s="102">
        <v>4.7484272727272732</v>
      </c>
      <c r="AM20" s="102">
        <v>4.7484272727272732</v>
      </c>
      <c r="AN20" s="102">
        <v>4.7484272727272732</v>
      </c>
      <c r="AO20" s="102">
        <v>4.7484272727272732</v>
      </c>
      <c r="AP20" s="102">
        <v>4.7484272727272732</v>
      </c>
      <c r="AQ20" s="102">
        <v>4.7484272727272732</v>
      </c>
      <c r="AR20" s="102">
        <v>4.7484272727272732</v>
      </c>
      <c r="AS20" s="102">
        <v>4.7484272727272732</v>
      </c>
      <c r="AT20" s="102">
        <v>4.7484272727272732</v>
      </c>
      <c r="AU20" s="102">
        <v>4.7484272727272732</v>
      </c>
      <c r="AV20" s="102">
        <v>4.7484272727272732</v>
      </c>
      <c r="AW20" s="102">
        <v>4.7484272727272732</v>
      </c>
      <c r="AX20" s="102">
        <v>4.7484272727272732</v>
      </c>
    </row>
    <row r="21" spans="14:50">
      <c r="N21" s="102" t="s">
        <v>9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>
        <v>4.2454272409090903</v>
      </c>
      <c r="AA21" s="102">
        <v>4.398972727272727</v>
      </c>
      <c r="AB21" s="102">
        <v>4.5014272727272724</v>
      </c>
      <c r="AC21" s="102">
        <v>4.5716999999999999</v>
      </c>
      <c r="AD21" s="102">
        <v>4.6834272727272728</v>
      </c>
      <c r="AE21" s="102">
        <v>4.6972454545454552</v>
      </c>
      <c r="AF21" s="102">
        <v>4.7484272727272732</v>
      </c>
      <c r="AG21" s="102">
        <v>4.7484272727272732</v>
      </c>
      <c r="AH21" s="102">
        <v>4.7484272727272732</v>
      </c>
      <c r="AI21" s="102">
        <v>4.7484272727272732</v>
      </c>
      <c r="AJ21" s="102">
        <v>4.7484272727272732</v>
      </c>
      <c r="AK21" s="102">
        <v>4.7484272727272732</v>
      </c>
      <c r="AL21" s="102">
        <v>6.7484272727272732</v>
      </c>
      <c r="AM21" s="102">
        <v>8.7484272727272732</v>
      </c>
      <c r="AN21" s="102">
        <v>8.7484272727272732</v>
      </c>
      <c r="AO21" s="102">
        <v>8.7484272727272732</v>
      </c>
      <c r="AP21" s="102">
        <v>8.7484272727272732</v>
      </c>
      <c r="AQ21" s="102">
        <v>8.7484272727272732</v>
      </c>
      <c r="AR21" s="102">
        <v>8.7484272727272732</v>
      </c>
      <c r="AS21" s="102">
        <v>8.7484272727272732</v>
      </c>
      <c r="AT21" s="102">
        <v>8.7484272727272732</v>
      </c>
      <c r="AU21" s="102">
        <v>8.7484272727272732</v>
      </c>
      <c r="AV21" s="102">
        <v>8.7484272727272732</v>
      </c>
      <c r="AW21" s="102">
        <v>8.7484272727272732</v>
      </c>
      <c r="AX21" s="102">
        <v>8.7484272727272732</v>
      </c>
    </row>
  </sheetData>
  <phoneticPr fontId="2" type="noConversion"/>
  <pageMargins left="0.75" right="0.75" top="1" bottom="1" header="0.5" footer="0.5"/>
  <headerFooter alignWithMargin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B2:AV25"/>
  <sheetViews>
    <sheetView workbookViewId="0">
      <selection activeCell="M11" sqref="M11"/>
    </sheetView>
  </sheetViews>
  <sheetFormatPr defaultRowHeight="12.75"/>
  <cols>
    <col min="1" max="1" width="4.42578125" style="10" customWidth="1"/>
    <col min="2" max="16384" width="9.140625" style="10"/>
  </cols>
  <sheetData>
    <row r="2" spans="2:48">
      <c r="B2" s="132" t="s">
        <v>56</v>
      </c>
      <c r="K2" s="40"/>
      <c r="L2" s="155" t="s">
        <v>19</v>
      </c>
    </row>
    <row r="3" spans="2:48" ht="13.5" customHeight="1">
      <c r="K3" s="61"/>
      <c r="L3" s="62"/>
      <c r="M3" s="63">
        <v>2001</v>
      </c>
      <c r="N3" s="63">
        <v>2002</v>
      </c>
      <c r="O3" s="63">
        <v>2003</v>
      </c>
      <c r="P3" s="63">
        <v>2004</v>
      </c>
      <c r="Q3" s="63">
        <v>2005</v>
      </c>
      <c r="R3" s="63">
        <v>2006</v>
      </c>
      <c r="S3" s="63">
        <v>2007</v>
      </c>
      <c r="T3" s="63">
        <v>2008</v>
      </c>
      <c r="U3" s="63">
        <v>2009</v>
      </c>
      <c r="V3" s="63">
        <v>2010</v>
      </c>
      <c r="W3" s="63">
        <v>2011</v>
      </c>
      <c r="X3" s="63">
        <v>2012</v>
      </c>
      <c r="Y3" s="63">
        <v>2013</v>
      </c>
      <c r="Z3" s="63">
        <v>2014</v>
      </c>
      <c r="AA3" s="63">
        <v>2015</v>
      </c>
      <c r="AB3" s="63">
        <v>2016</v>
      </c>
      <c r="AC3" s="63">
        <v>2017</v>
      </c>
      <c r="AD3" s="63">
        <v>2018</v>
      </c>
      <c r="AE3" s="63">
        <v>2019</v>
      </c>
      <c r="AF3" s="63">
        <v>2020</v>
      </c>
      <c r="AG3" s="63">
        <v>2021</v>
      </c>
      <c r="AH3" s="63">
        <v>2022</v>
      </c>
      <c r="AI3" s="63">
        <v>2023</v>
      </c>
      <c r="AJ3" s="63">
        <v>2024</v>
      </c>
      <c r="AK3" s="63">
        <v>2025</v>
      </c>
      <c r="AL3" s="63">
        <v>2026</v>
      </c>
      <c r="AM3" s="63">
        <v>2027</v>
      </c>
      <c r="AN3" s="63">
        <v>2028</v>
      </c>
      <c r="AO3" s="63">
        <v>2029</v>
      </c>
      <c r="AP3" s="63">
        <v>2030</v>
      </c>
      <c r="AQ3" s="63">
        <v>2031</v>
      </c>
      <c r="AR3" s="63">
        <v>2032</v>
      </c>
      <c r="AS3" s="63">
        <v>2033</v>
      </c>
      <c r="AT3" s="63">
        <v>2034</v>
      </c>
      <c r="AU3" s="63">
        <v>2035</v>
      </c>
      <c r="AV3" s="63">
        <v>2036</v>
      </c>
    </row>
    <row r="4" spans="2:48">
      <c r="C4" s="40"/>
      <c r="D4" s="40"/>
      <c r="E4" s="40"/>
      <c r="F4" s="40"/>
      <c r="G4" s="40"/>
      <c r="H4" s="40"/>
      <c r="I4" s="40"/>
      <c r="J4" s="40"/>
      <c r="K4" s="40"/>
      <c r="L4" s="62" t="s">
        <v>20</v>
      </c>
      <c r="M4" s="64">
        <v>51.65214161430729</v>
      </c>
      <c r="N4" s="64">
        <v>40.24257798730477</v>
      </c>
      <c r="O4" s="64">
        <v>54.430863266110691</v>
      </c>
      <c r="P4" s="64">
        <v>87.900343514945675</v>
      </c>
      <c r="Q4" s="64">
        <v>72.540498396175053</v>
      </c>
      <c r="R4" s="64">
        <v>73.756419518388142</v>
      </c>
      <c r="S4" s="64">
        <v>98.748907840441277</v>
      </c>
      <c r="T4" s="64">
        <v>161.36361218809236</v>
      </c>
      <c r="U4" s="64">
        <v>75.021177119947893</v>
      </c>
      <c r="V4" s="64">
        <v>96.94499050865484</v>
      </c>
      <c r="W4" s="64">
        <v>124.51857367405742</v>
      </c>
      <c r="X4" s="64">
        <v>93.87</v>
      </c>
      <c r="Y4" s="64">
        <v>96.094867412615898</v>
      </c>
      <c r="Z4" s="64">
        <v>107.18749982853372</v>
      </c>
      <c r="AA4" s="64">
        <v>112.30857038473557</v>
      </c>
      <c r="AB4" s="64">
        <v>111.27910290232893</v>
      </c>
      <c r="AC4" s="64">
        <v>120.90643971457853</v>
      </c>
      <c r="AD4" s="64">
        <v>125.34258913853223</v>
      </c>
      <c r="AE4" s="64">
        <v>128.42828042272896</v>
      </c>
      <c r="AF4" s="64">
        <v>133.07023525564134</v>
      </c>
      <c r="AG4" s="64">
        <v>137.2170118166373</v>
      </c>
      <c r="AH4" s="64">
        <v>138.53422830569187</v>
      </c>
      <c r="AI4" s="64">
        <v>144.57969695280292</v>
      </c>
      <c r="AJ4" s="64">
        <v>147.16569913670955</v>
      </c>
      <c r="AK4" s="64">
        <v>149.14463407399398</v>
      </c>
      <c r="AL4" s="64">
        <v>153.93702787578485</v>
      </c>
      <c r="AM4" s="64">
        <v>163.17647614337289</v>
      </c>
      <c r="AN4" s="64">
        <v>161.9394053634619</v>
      </c>
      <c r="AO4" s="64">
        <v>170.65178033905028</v>
      </c>
      <c r="AP4" s="64">
        <v>170.44742893110811</v>
      </c>
      <c r="AQ4" s="64">
        <v>174.70798790253093</v>
      </c>
      <c r="AR4" s="64">
        <v>178.86217990788015</v>
      </c>
      <c r="AS4" s="64">
        <v>181.99932066078159</v>
      </c>
      <c r="AT4" s="64">
        <v>186.01130372024554</v>
      </c>
      <c r="AU4" s="64">
        <v>189.08320839648459</v>
      </c>
      <c r="AV4" s="64">
        <v>192.81036428955989</v>
      </c>
    </row>
    <row r="5" spans="2:48">
      <c r="C5" s="40"/>
      <c r="D5" s="40"/>
      <c r="E5" s="40"/>
      <c r="F5" s="40"/>
      <c r="G5" s="40"/>
      <c r="H5" s="40"/>
      <c r="I5" s="40"/>
      <c r="J5" s="40"/>
      <c r="K5" s="70"/>
      <c r="L5" s="62" t="s">
        <v>21</v>
      </c>
      <c r="M5" s="66">
        <v>35.869315833335698</v>
      </c>
      <c r="N5" s="66">
        <v>26.781572698052056</v>
      </c>
      <c r="O5" s="66">
        <v>33.298498835982542</v>
      </c>
      <c r="P5" s="66">
        <v>47.982010355268969</v>
      </c>
      <c r="Q5" s="66">
        <v>39.862745353680232</v>
      </c>
      <c r="R5" s="66">
        <v>40.022063237912072</v>
      </c>
      <c r="S5" s="66">
        <v>49.33049504744416</v>
      </c>
      <c r="T5" s="66">
        <v>87.092769536927406</v>
      </c>
      <c r="U5" s="66">
        <v>47.931871795101472</v>
      </c>
      <c r="V5" s="66">
        <v>62.70796438073355</v>
      </c>
      <c r="W5" s="66">
        <v>77.671122164181668</v>
      </c>
      <c r="X5" s="66">
        <v>59.240190793873381</v>
      </c>
      <c r="Y5" s="66">
        <v>60.059292132884934</v>
      </c>
      <c r="Z5" s="66">
        <v>66.425387480613168</v>
      </c>
      <c r="AA5" s="66">
        <v>68.495922004774741</v>
      </c>
      <c r="AB5" s="66">
        <v>67.156938581307685</v>
      </c>
      <c r="AC5" s="66">
        <v>72.967036345748582</v>
      </c>
      <c r="AD5" s="66">
        <v>75.644252522297464</v>
      </c>
      <c r="AE5" s="66">
        <v>77.506467211748728</v>
      </c>
      <c r="AF5" s="66">
        <v>80.307886952566719</v>
      </c>
      <c r="AG5" s="66">
        <v>82.810466606373254</v>
      </c>
      <c r="AH5" s="66">
        <v>83.605406757278018</v>
      </c>
      <c r="AI5" s="66">
        <v>87.25384708470952</v>
      </c>
      <c r="AJ5" s="66">
        <v>88.814499402226645</v>
      </c>
      <c r="AK5" s="66">
        <v>90.008786636517726</v>
      </c>
      <c r="AL5" s="66">
        <v>92.900996295026502</v>
      </c>
      <c r="AM5" s="66">
        <v>98.477003322834719</v>
      </c>
      <c r="AN5" s="66">
        <v>97.730431107383538</v>
      </c>
      <c r="AO5" s="66">
        <v>102.98834940356585</v>
      </c>
      <c r="AP5" s="66">
        <v>102.86502332890994</v>
      </c>
      <c r="AQ5" s="66">
        <v>105.43627066738838</v>
      </c>
      <c r="AR5" s="66">
        <v>107.94332554186076</v>
      </c>
      <c r="AS5" s="66">
        <v>109.83658998566595</v>
      </c>
      <c r="AT5" s="66">
        <v>112.25782176132245</v>
      </c>
      <c r="AU5" s="66">
        <v>114.11171623287377</v>
      </c>
      <c r="AV5" s="66">
        <v>116.36105481366653</v>
      </c>
    </row>
    <row r="6" spans="2:48">
      <c r="L6" s="62" t="s">
        <v>14</v>
      </c>
      <c r="M6" s="66">
        <f t="shared" ref="M6:AV6" si="0">M5/(5800*0.000001163*1000)</f>
        <v>5.3175965596311121</v>
      </c>
      <c r="N6" s="66">
        <f t="shared" si="0"/>
        <v>3.9703461170652679</v>
      </c>
      <c r="O6" s="66">
        <f t="shared" si="0"/>
        <v>4.9364750549978575</v>
      </c>
      <c r="P6" s="66">
        <f t="shared" si="0"/>
        <v>7.1132935563893875</v>
      </c>
      <c r="Q6" s="66">
        <f t="shared" si="0"/>
        <v>5.9096192002965333</v>
      </c>
      <c r="R6" s="66">
        <f t="shared" si="0"/>
        <v>5.9332379455498678</v>
      </c>
      <c r="S6" s="66">
        <f t="shared" si="0"/>
        <v>7.3132053024941683</v>
      </c>
      <c r="T6" s="66">
        <f t="shared" si="0"/>
        <v>12.911431425405079</v>
      </c>
      <c r="U6" s="66">
        <f t="shared" si="0"/>
        <v>7.1058605560977082</v>
      </c>
      <c r="V6" s="66">
        <f t="shared" si="0"/>
        <v>9.2964041244008602</v>
      </c>
      <c r="W6" s="73">
        <f t="shared" si="0"/>
        <v>11.514679954366187</v>
      </c>
      <c r="X6" s="73">
        <f t="shared" si="0"/>
        <v>8.7823095433737635</v>
      </c>
      <c r="Y6" s="73">
        <f t="shared" si="0"/>
        <v>8.9037406429396242</v>
      </c>
      <c r="Z6" s="66">
        <f t="shared" si="0"/>
        <v>9.847509040325729</v>
      </c>
      <c r="AA6" s="66">
        <f t="shared" si="0"/>
        <v>10.154464079932213</v>
      </c>
      <c r="AB6" s="66">
        <f t="shared" si="0"/>
        <v>9.9559608890959304</v>
      </c>
      <c r="AC6" s="66">
        <f t="shared" si="0"/>
        <v>10.817303102225011</v>
      </c>
      <c r="AD6" s="66">
        <f t="shared" si="0"/>
        <v>11.214198197630603</v>
      </c>
      <c r="AE6" s="66">
        <f t="shared" si="0"/>
        <v>11.490269993143288</v>
      </c>
      <c r="AF6" s="66">
        <f t="shared" si="0"/>
        <v>11.905578164759204</v>
      </c>
      <c r="AG6" s="66">
        <f t="shared" si="0"/>
        <v>12.276583539356192</v>
      </c>
      <c r="AH6" s="66">
        <f t="shared" si="0"/>
        <v>12.394432762664636</v>
      </c>
      <c r="AI6" s="66">
        <f t="shared" si="0"/>
        <v>12.93531103933192</v>
      </c>
      <c r="AJ6" s="66">
        <f t="shared" si="0"/>
        <v>13.166676461325741</v>
      </c>
      <c r="AK6" s="66">
        <f t="shared" si="0"/>
        <v>13.34372856117024</v>
      </c>
      <c r="AL6" s="66">
        <f t="shared" si="0"/>
        <v>13.772496263383418</v>
      </c>
      <c r="AM6" s="66">
        <f t="shared" si="0"/>
        <v>14.599134717412568</v>
      </c>
      <c r="AN6" s="66">
        <f t="shared" si="0"/>
        <v>14.488456000738807</v>
      </c>
      <c r="AO6" s="66">
        <f t="shared" si="0"/>
        <v>15.267938062022395</v>
      </c>
      <c r="AP6" s="66">
        <f t="shared" si="0"/>
        <v>15.249655072925245</v>
      </c>
      <c r="AQ6" s="66">
        <f t="shared" si="0"/>
        <v>15.630840375276247</v>
      </c>
      <c r="AR6" s="66">
        <f t="shared" si="0"/>
        <v>16.002509197654813</v>
      </c>
      <c r="AS6" s="66">
        <f t="shared" si="0"/>
        <v>16.283184093703259</v>
      </c>
      <c r="AT6" s="66">
        <f t="shared" si="0"/>
        <v>16.64212971229615</v>
      </c>
      <c r="AU6" s="66">
        <f t="shared" si="0"/>
        <v>16.916968042350906</v>
      </c>
      <c r="AV6" s="66">
        <f t="shared" si="0"/>
        <v>17.250430636236032</v>
      </c>
    </row>
    <row r="7" spans="2:48">
      <c r="K7" s="70"/>
      <c r="L7" s="67"/>
      <c r="M7" s="68"/>
      <c r="N7" s="68"/>
      <c r="O7" s="68"/>
      <c r="P7" s="68"/>
      <c r="Q7" s="68"/>
      <c r="R7" s="68"/>
      <c r="S7" s="68"/>
      <c r="T7" s="69"/>
      <c r="U7" s="69"/>
      <c r="V7" s="69"/>
      <c r="W7" s="69"/>
      <c r="X7" s="69"/>
      <c r="Y7" s="69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2:48">
      <c r="K8" s="70"/>
      <c r="L8" s="67"/>
      <c r="M8" s="68"/>
      <c r="N8" s="68"/>
      <c r="O8" s="68"/>
      <c r="P8" s="68"/>
      <c r="Q8" s="68"/>
      <c r="R8" s="68"/>
      <c r="S8" s="68"/>
      <c r="T8" s="69"/>
      <c r="U8" s="69"/>
      <c r="V8" s="69"/>
      <c r="W8" s="69"/>
      <c r="X8" s="69"/>
      <c r="Y8" s="69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</row>
    <row r="9" spans="2:48">
      <c r="K9" s="70"/>
      <c r="L9" s="67"/>
      <c r="M9" s="68"/>
      <c r="N9" s="68"/>
      <c r="O9" s="68"/>
      <c r="P9" s="68"/>
      <c r="Q9" s="68"/>
      <c r="R9" s="68"/>
      <c r="S9" s="68"/>
      <c r="T9" s="69"/>
      <c r="U9" s="69"/>
      <c r="V9" s="69"/>
      <c r="W9" s="69"/>
      <c r="X9" s="69"/>
      <c r="Y9" s="69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</row>
    <row r="10" spans="2:48">
      <c r="K10" s="70"/>
      <c r="L10" s="67"/>
      <c r="M10" s="68"/>
      <c r="N10" s="68"/>
      <c r="O10" s="68"/>
      <c r="P10" s="68"/>
      <c r="Q10" s="68"/>
      <c r="R10" s="68"/>
      <c r="S10" s="68"/>
      <c r="T10" s="69"/>
      <c r="U10" s="69"/>
      <c r="V10" s="69"/>
      <c r="W10" s="69"/>
      <c r="X10" s="69"/>
      <c r="Y10" s="69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</row>
    <row r="11" spans="2:48">
      <c r="K11" s="70"/>
      <c r="L11" s="67"/>
      <c r="M11" s="68"/>
      <c r="N11" s="68"/>
      <c r="O11" s="68"/>
      <c r="P11" s="68"/>
      <c r="Q11" s="68"/>
      <c r="R11" s="68"/>
      <c r="S11" s="68"/>
      <c r="T11" s="69"/>
      <c r="U11" s="69"/>
      <c r="V11" s="69"/>
      <c r="W11" s="69"/>
      <c r="X11" s="69"/>
      <c r="Y11" s="69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</row>
    <row r="12" spans="2:48">
      <c r="K12" s="70"/>
      <c r="L12" s="67"/>
      <c r="M12" s="68"/>
      <c r="N12" s="68"/>
      <c r="O12" s="68"/>
      <c r="P12" s="68"/>
      <c r="Q12" s="68"/>
      <c r="R12" s="68"/>
      <c r="S12" s="68"/>
      <c r="T12" s="69"/>
      <c r="U12" s="69"/>
      <c r="V12" s="69"/>
      <c r="W12" s="69"/>
      <c r="X12" s="69"/>
      <c r="Y12" s="69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</row>
    <row r="13" spans="2:48">
      <c r="K13" s="70"/>
      <c r="L13" s="67"/>
      <c r="M13" s="68"/>
      <c r="N13" s="68"/>
      <c r="O13" s="68"/>
      <c r="P13" s="68"/>
      <c r="Q13" s="68"/>
      <c r="R13" s="68"/>
      <c r="S13" s="68"/>
      <c r="T13" s="69"/>
      <c r="U13" s="69"/>
      <c r="V13" s="69"/>
      <c r="W13" s="69"/>
      <c r="X13" s="69"/>
      <c r="Y13" s="69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</row>
    <row r="14" spans="2:48">
      <c r="K14" s="70"/>
      <c r="L14" s="67"/>
      <c r="M14" s="68"/>
      <c r="N14" s="68"/>
      <c r="O14" s="68"/>
      <c r="P14" s="68"/>
      <c r="Q14" s="68"/>
      <c r="R14" s="68"/>
      <c r="S14" s="68"/>
      <c r="T14" s="69"/>
      <c r="U14" s="69"/>
      <c r="V14" s="69"/>
      <c r="W14" s="69"/>
      <c r="X14" s="69"/>
      <c r="Y14" s="69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</row>
    <row r="15" spans="2:48">
      <c r="K15" s="70"/>
      <c r="L15" s="67"/>
      <c r="M15" s="68"/>
      <c r="N15" s="68"/>
      <c r="O15" s="68"/>
      <c r="P15" s="68"/>
      <c r="Q15" s="68"/>
      <c r="R15" s="68"/>
      <c r="S15" s="68"/>
      <c r="T15" s="69"/>
      <c r="U15" s="69"/>
      <c r="V15" s="69"/>
      <c r="W15" s="69"/>
      <c r="X15" s="69"/>
      <c r="Y15" s="69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</row>
    <row r="16" spans="2:48">
      <c r="K16" s="70"/>
      <c r="L16" s="67"/>
      <c r="M16" s="68"/>
      <c r="N16" s="68"/>
      <c r="O16" s="68"/>
      <c r="P16" s="68"/>
      <c r="Q16" s="68"/>
      <c r="R16" s="68"/>
      <c r="S16" s="68"/>
      <c r="T16" s="69"/>
      <c r="U16" s="69"/>
      <c r="V16" s="69"/>
      <c r="W16" s="69"/>
      <c r="X16" s="69"/>
      <c r="Y16" s="69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</row>
    <row r="17" spans="11:48">
      <c r="K17" s="70"/>
      <c r="L17" s="67"/>
      <c r="M17" s="68"/>
      <c r="N17" s="68"/>
      <c r="O17" s="68"/>
      <c r="P17" s="68"/>
      <c r="Q17" s="68"/>
      <c r="R17" s="68"/>
      <c r="S17" s="68"/>
      <c r="T17" s="69"/>
      <c r="U17" s="69"/>
      <c r="V17" s="69"/>
      <c r="W17" s="69"/>
      <c r="X17" s="69"/>
      <c r="Y17" s="69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</row>
    <row r="18" spans="11:48">
      <c r="K18" s="70"/>
      <c r="L18" s="67"/>
      <c r="M18" s="68"/>
      <c r="N18" s="68"/>
      <c r="O18" s="68"/>
      <c r="P18" s="68"/>
      <c r="Q18" s="68"/>
      <c r="R18" s="68"/>
      <c r="S18" s="68"/>
      <c r="T18" s="69"/>
      <c r="U18" s="69"/>
      <c r="V18" s="69"/>
      <c r="W18" s="69"/>
      <c r="X18" s="69"/>
      <c r="Y18" s="69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</row>
    <row r="19" spans="11:48">
      <c r="K19" s="70"/>
      <c r="L19" s="67"/>
      <c r="M19" s="68"/>
      <c r="N19" s="68"/>
      <c r="O19" s="68"/>
      <c r="P19" s="68"/>
      <c r="Q19" s="68"/>
      <c r="R19" s="68"/>
      <c r="S19" s="68"/>
      <c r="T19" s="69"/>
      <c r="U19" s="69"/>
      <c r="V19" s="69"/>
      <c r="W19" s="69"/>
      <c r="X19" s="69"/>
      <c r="Y19" s="69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</row>
    <row r="20" spans="11:48">
      <c r="K20" s="70"/>
      <c r="L20" s="67"/>
      <c r="M20" s="68"/>
      <c r="N20" s="68"/>
      <c r="O20" s="68"/>
      <c r="P20" s="68"/>
      <c r="Q20" s="68"/>
      <c r="R20" s="68"/>
      <c r="S20" s="68"/>
      <c r="T20" s="69"/>
      <c r="U20" s="69"/>
      <c r="V20" s="69"/>
      <c r="W20" s="69"/>
      <c r="X20" s="69"/>
      <c r="Y20" s="69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</row>
    <row r="21" spans="11:48">
      <c r="K21" s="70"/>
      <c r="L21" s="67"/>
      <c r="M21" s="68"/>
      <c r="N21" s="68"/>
      <c r="O21" s="68"/>
      <c r="P21" s="68"/>
      <c r="Q21" s="68"/>
      <c r="R21" s="68"/>
      <c r="S21" s="68"/>
      <c r="T21" s="69"/>
      <c r="U21" s="69"/>
      <c r="V21" s="69"/>
      <c r="W21" s="69"/>
      <c r="X21" s="69"/>
      <c r="Y21" s="69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</row>
    <row r="22" spans="11:48">
      <c r="K22" s="70"/>
      <c r="L22" s="67"/>
      <c r="M22" s="68"/>
      <c r="N22" s="68"/>
      <c r="O22" s="68"/>
      <c r="P22" s="68"/>
      <c r="Q22" s="68"/>
      <c r="R22" s="68"/>
      <c r="S22" s="68"/>
      <c r="T22" s="69"/>
      <c r="U22" s="69"/>
      <c r="V22" s="69"/>
      <c r="W22" s="69"/>
      <c r="X22" s="69"/>
      <c r="Y22" s="69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</row>
    <row r="23" spans="11:48">
      <c r="K23" s="70"/>
      <c r="L23" s="67"/>
      <c r="M23" s="68"/>
      <c r="N23" s="68"/>
      <c r="O23" s="68"/>
      <c r="P23" s="68"/>
      <c r="Q23" s="68"/>
      <c r="R23" s="68"/>
      <c r="S23" s="68"/>
      <c r="T23" s="69"/>
      <c r="U23" s="69"/>
      <c r="V23" s="69"/>
      <c r="W23" s="69"/>
      <c r="X23" s="69"/>
      <c r="Y23" s="69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</row>
    <row r="24" spans="11:48">
      <c r="K24" s="70"/>
      <c r="W24" s="74"/>
      <c r="X24" s="74"/>
      <c r="Y24" s="74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</row>
    <row r="25" spans="11:48">
      <c r="K25" s="70"/>
      <c r="W25" s="74"/>
      <c r="X25" s="74"/>
      <c r="Y25" s="74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58"/>
  <dimension ref="B2:AZ22"/>
  <sheetViews>
    <sheetView workbookViewId="0">
      <selection activeCell="O28" sqref="O28"/>
    </sheetView>
  </sheetViews>
  <sheetFormatPr defaultRowHeight="12.75"/>
  <cols>
    <col min="1" max="1" width="2.7109375" style="10" customWidth="1"/>
    <col min="2" max="16384" width="9.140625" style="10"/>
  </cols>
  <sheetData>
    <row r="2" spans="2:52">
      <c r="B2" s="132" t="s">
        <v>334</v>
      </c>
    </row>
    <row r="9" spans="2:52">
      <c r="O9" s="10" t="s">
        <v>277</v>
      </c>
    </row>
    <row r="10" spans="2:52" ht="13.5" thickBot="1"/>
    <row r="11" spans="2:52" ht="13.5" thickBot="1">
      <c r="P11" s="10" t="s">
        <v>237</v>
      </c>
      <c r="Q11" s="10" t="s">
        <v>238</v>
      </c>
      <c r="R11" s="10" t="s">
        <v>239</v>
      </c>
      <c r="S11" s="10" t="s">
        <v>240</v>
      </c>
      <c r="T11" s="10" t="s">
        <v>241</v>
      </c>
      <c r="U11" s="10" t="s">
        <v>141</v>
      </c>
      <c r="V11" s="10" t="s">
        <v>142</v>
      </c>
      <c r="W11" s="10" t="s">
        <v>143</v>
      </c>
      <c r="X11" s="10" t="s">
        <v>144</v>
      </c>
      <c r="Y11" s="10" t="s">
        <v>145</v>
      </c>
      <c r="Z11" s="10" t="s">
        <v>146</v>
      </c>
      <c r="AA11" s="10" t="s">
        <v>147</v>
      </c>
      <c r="AB11" s="10" t="s">
        <v>148</v>
      </c>
      <c r="AC11" s="10" t="s">
        <v>149</v>
      </c>
      <c r="AD11" s="10" t="s">
        <v>150</v>
      </c>
      <c r="AE11" s="10" t="s">
        <v>151</v>
      </c>
      <c r="AF11" s="10" t="s">
        <v>152</v>
      </c>
      <c r="AG11" s="10" t="s">
        <v>153</v>
      </c>
      <c r="AH11" s="10" t="s">
        <v>154</v>
      </c>
      <c r="AI11" s="10" t="s">
        <v>155</v>
      </c>
      <c r="AJ11" s="10" t="s">
        <v>156</v>
      </c>
      <c r="AK11" s="10" t="s">
        <v>157</v>
      </c>
      <c r="AL11" s="10" t="s">
        <v>158</v>
      </c>
      <c r="AM11" s="10" t="s">
        <v>159</v>
      </c>
      <c r="AN11" s="10" t="s">
        <v>160</v>
      </c>
      <c r="AO11" s="10" t="s">
        <v>161</v>
      </c>
      <c r="AP11" s="10" t="s">
        <v>162</v>
      </c>
      <c r="AQ11" s="10" t="s">
        <v>163</v>
      </c>
      <c r="AR11" s="10" t="s">
        <v>164</v>
      </c>
      <c r="AS11" s="10" t="s">
        <v>165</v>
      </c>
      <c r="AT11" s="10" t="s">
        <v>166</v>
      </c>
      <c r="AU11" s="10" t="s">
        <v>167</v>
      </c>
      <c r="AV11" s="10" t="s">
        <v>168</v>
      </c>
      <c r="AW11" s="10" t="s">
        <v>169</v>
      </c>
      <c r="AX11" s="10" t="s">
        <v>170</v>
      </c>
      <c r="AY11" s="10" t="s">
        <v>171</v>
      </c>
    </row>
    <row r="12" spans="2:52">
      <c r="O12" s="10" t="s">
        <v>278</v>
      </c>
      <c r="P12" s="10">
        <v>126.11818181818184</v>
      </c>
      <c r="Q12" s="10">
        <v>128.84545454545457</v>
      </c>
      <c r="R12" s="10">
        <v>128.84545454545457</v>
      </c>
      <c r="S12" s="10">
        <v>128.84545454545457</v>
      </c>
      <c r="T12" s="10">
        <v>128.84545454545457</v>
      </c>
      <c r="U12" s="10">
        <v>121.84545454545456</v>
      </c>
      <c r="V12" s="10">
        <v>121.84545454545456</v>
      </c>
      <c r="W12" s="10">
        <v>122.75454545454546</v>
      </c>
      <c r="X12" s="10">
        <v>122.75454545454546</v>
      </c>
      <c r="Y12" s="10">
        <v>125.52727272727272</v>
      </c>
      <c r="Z12" s="10">
        <v>121.25454545454545</v>
      </c>
      <c r="AA12" s="10">
        <v>121.27272727272727</v>
      </c>
      <c r="AB12" s="10">
        <v>146</v>
      </c>
      <c r="AC12" s="10">
        <v>147.72727272727272</v>
      </c>
      <c r="AD12" s="10">
        <v>156.81818181818181</v>
      </c>
      <c r="AE12" s="10">
        <v>156.81818181818181</v>
      </c>
      <c r="AF12" s="10">
        <v>156.81818181818181</v>
      </c>
      <c r="AG12" s="10">
        <v>156.81818181818181</v>
      </c>
      <c r="AH12" s="10">
        <v>156.81818181818181</v>
      </c>
      <c r="AI12" s="10">
        <v>156.81818181818181</v>
      </c>
      <c r="AJ12" s="10">
        <v>156.81818181818181</v>
      </c>
      <c r="AK12" s="10">
        <v>156.81818181818181</v>
      </c>
      <c r="AL12" s="10">
        <v>156.81818181818181</v>
      </c>
      <c r="AM12" s="10">
        <v>156.81818181818181</v>
      </c>
      <c r="AN12" s="10">
        <v>156.81818181818181</v>
      </c>
      <c r="AO12" s="10">
        <v>156.81818181818181</v>
      </c>
      <c r="AP12" s="10">
        <v>156.81818181818181</v>
      </c>
      <c r="AQ12" s="10">
        <v>156.81818181818181</v>
      </c>
      <c r="AR12" s="10">
        <v>156.81818181818181</v>
      </c>
      <c r="AS12" s="10">
        <v>156.81818181818181</v>
      </c>
      <c r="AT12" s="10">
        <v>156.81818181818181</v>
      </c>
      <c r="AU12" s="10">
        <v>156.81818181818181</v>
      </c>
      <c r="AV12" s="10">
        <v>156.81818181818181</v>
      </c>
      <c r="AW12" s="10">
        <v>156.81818181818181</v>
      </c>
      <c r="AX12" s="10">
        <v>156.81818181818181</v>
      </c>
      <c r="AY12" s="10">
        <v>156.81818181818181</v>
      </c>
    </row>
    <row r="13" spans="2:52">
      <c r="O13" s="10" t="s">
        <v>279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20.59090909090909</v>
      </c>
      <c r="AD13" s="10">
        <v>31.436363636363637</v>
      </c>
      <c r="AE13" s="10">
        <v>41.436363636363637</v>
      </c>
      <c r="AF13" s="10">
        <v>41.436363636363637</v>
      </c>
      <c r="AG13" s="10">
        <v>41.436363636363637</v>
      </c>
      <c r="AH13" s="10">
        <v>41.436363636363637</v>
      </c>
      <c r="AI13" s="10">
        <v>41.436363636363637</v>
      </c>
      <c r="AJ13" s="10">
        <v>41.436363636363637</v>
      </c>
      <c r="AK13" s="10">
        <v>41.436363636363637</v>
      </c>
      <c r="AL13" s="10">
        <v>41.436363636363637</v>
      </c>
      <c r="AM13" s="10">
        <v>41.436363636363637</v>
      </c>
      <c r="AN13" s="10">
        <v>41.436363636363637</v>
      </c>
      <c r="AO13" s="10">
        <v>41.436363636363637</v>
      </c>
      <c r="AP13" s="10">
        <v>41.436363636363637</v>
      </c>
      <c r="AQ13" s="10">
        <v>41.436363636363637</v>
      </c>
      <c r="AR13" s="10">
        <v>41.436363636363637</v>
      </c>
      <c r="AS13" s="10">
        <v>41.436363636363637</v>
      </c>
      <c r="AT13" s="10">
        <v>41.436363636363637</v>
      </c>
      <c r="AU13" s="10">
        <v>41.436363636363637</v>
      </c>
      <c r="AV13" s="10">
        <v>41.436363636363637</v>
      </c>
      <c r="AW13" s="10">
        <v>41.436363636363637</v>
      </c>
      <c r="AX13" s="10">
        <v>41.436363636363637</v>
      </c>
      <c r="AY13" s="10">
        <v>41.436363636363637</v>
      </c>
    </row>
    <row r="14" spans="2:52" ht="13.5" thickBot="1">
      <c r="O14" s="10" t="s">
        <v>280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13.363636363636363</v>
      </c>
      <c r="AG14" s="10">
        <v>39.636363636363633</v>
      </c>
      <c r="AH14" s="10">
        <v>127.71515151515152</v>
      </c>
      <c r="AI14" s="10">
        <v>191.59393939393939</v>
      </c>
      <c r="AJ14" s="10">
        <v>225.85454545454547</v>
      </c>
      <c r="AK14" s="10">
        <v>234.18787878787879</v>
      </c>
      <c r="AL14" s="10">
        <v>258.33939393939397</v>
      </c>
      <c r="AM14" s="10">
        <v>266.67272727272729</v>
      </c>
      <c r="AN14" s="10">
        <v>266.67272727272729</v>
      </c>
      <c r="AO14" s="10">
        <v>266.67272727272729</v>
      </c>
      <c r="AP14" s="10">
        <v>274.24848484848485</v>
      </c>
      <c r="AQ14" s="10">
        <v>281.82424242424241</v>
      </c>
      <c r="AR14" s="10">
        <v>289.39999999999998</v>
      </c>
      <c r="AS14" s="10">
        <v>296.9757575757576</v>
      </c>
      <c r="AT14" s="10">
        <v>304.55151515151516</v>
      </c>
      <c r="AU14" s="10">
        <v>304.55151515151516</v>
      </c>
      <c r="AV14" s="10">
        <v>304.55151515151516</v>
      </c>
      <c r="AW14" s="10">
        <v>304.55151515151516</v>
      </c>
      <c r="AX14" s="10">
        <v>304.55151515151516</v>
      </c>
      <c r="AY14" s="10">
        <v>304.55151515151516</v>
      </c>
    </row>
    <row r="16" spans="2:52">
      <c r="O16" s="10" t="s">
        <v>277</v>
      </c>
      <c r="AU16" s="115"/>
      <c r="AV16" s="115"/>
      <c r="AW16" s="115"/>
      <c r="AX16" s="115"/>
      <c r="AY16" s="115"/>
      <c r="AZ16" s="115"/>
    </row>
    <row r="17" spans="15:52" ht="13.5" thickBot="1">
      <c r="AU17" s="115"/>
      <c r="AV17" s="115"/>
      <c r="AW17" s="115"/>
      <c r="AX17" s="115"/>
      <c r="AY17" s="115"/>
      <c r="AZ17" s="115"/>
    </row>
    <row r="18" spans="15:52" ht="13.5" thickBot="1">
      <c r="P18" s="10" t="s">
        <v>237</v>
      </c>
      <c r="Q18" s="10" t="s">
        <v>238</v>
      </c>
      <c r="R18" s="10" t="s">
        <v>239</v>
      </c>
      <c r="S18" s="10" t="s">
        <v>240</v>
      </c>
      <c r="T18" s="10" t="s">
        <v>241</v>
      </c>
      <c r="U18" s="10" t="s">
        <v>141</v>
      </c>
      <c r="V18" s="10" t="s">
        <v>142</v>
      </c>
      <c r="W18" s="10" t="s">
        <v>143</v>
      </c>
      <c r="X18" s="10" t="s">
        <v>144</v>
      </c>
      <c r="Y18" s="10" t="s">
        <v>145</v>
      </c>
      <c r="Z18" s="10" t="s">
        <v>146</v>
      </c>
      <c r="AA18" s="10" t="s">
        <v>147</v>
      </c>
      <c r="AB18" s="10" t="s">
        <v>148</v>
      </c>
      <c r="AC18" s="10" t="s">
        <v>149</v>
      </c>
      <c r="AD18" s="10" t="s">
        <v>150</v>
      </c>
      <c r="AE18" s="10" t="s">
        <v>151</v>
      </c>
      <c r="AF18" s="10" t="s">
        <v>152</v>
      </c>
      <c r="AG18" s="10" t="s">
        <v>153</v>
      </c>
      <c r="AH18" s="10" t="s">
        <v>154</v>
      </c>
      <c r="AI18" s="10" t="s">
        <v>155</v>
      </c>
      <c r="AJ18" s="10" t="s">
        <v>156</v>
      </c>
      <c r="AK18" s="10" t="s">
        <v>157</v>
      </c>
      <c r="AL18" s="10" t="s">
        <v>158</v>
      </c>
      <c r="AM18" s="10" t="s">
        <v>159</v>
      </c>
      <c r="AN18" s="10" t="s">
        <v>160</v>
      </c>
      <c r="AO18" s="10" t="s">
        <v>161</v>
      </c>
      <c r="AP18" s="10" t="s">
        <v>162</v>
      </c>
      <c r="AQ18" s="10" t="s">
        <v>163</v>
      </c>
      <c r="AR18" s="10" t="s">
        <v>164</v>
      </c>
      <c r="AS18" s="10" t="s">
        <v>165</v>
      </c>
      <c r="AT18" s="10" t="s">
        <v>166</v>
      </c>
      <c r="AU18" s="10" t="s">
        <v>167</v>
      </c>
      <c r="AV18" s="10" t="s">
        <v>168</v>
      </c>
      <c r="AW18" s="10" t="s">
        <v>169</v>
      </c>
      <c r="AX18" s="10" t="s">
        <v>170</v>
      </c>
      <c r="AY18" s="10" t="s">
        <v>171</v>
      </c>
      <c r="AZ18" s="115"/>
    </row>
    <row r="19" spans="15:52">
      <c r="O19" s="10" t="s">
        <v>281</v>
      </c>
      <c r="P19" s="10">
        <v>126.11818181818184</v>
      </c>
      <c r="Q19" s="10">
        <v>128.84545454545457</v>
      </c>
      <c r="R19" s="10">
        <v>128.84545454545457</v>
      </c>
      <c r="S19" s="10">
        <v>128.84545454545457</v>
      </c>
      <c r="T19" s="10">
        <v>128.84545454545457</v>
      </c>
      <c r="U19" s="10">
        <v>121.84545454545456</v>
      </c>
      <c r="V19" s="10">
        <v>121.84545454545456</v>
      </c>
      <c r="W19" s="10">
        <v>122.75454545454546</v>
      </c>
      <c r="X19" s="10">
        <v>122.75454545454546</v>
      </c>
      <c r="Y19" s="10">
        <v>125.52727272727272</v>
      </c>
      <c r="Z19" s="10">
        <v>121.25454545454545</v>
      </c>
      <c r="AA19" s="10">
        <v>121.3</v>
      </c>
      <c r="AY19" s="115"/>
      <c r="AZ19" s="115"/>
    </row>
    <row r="20" spans="15:52">
      <c r="O20" s="10" t="s">
        <v>282</v>
      </c>
      <c r="AA20" s="10">
        <v>121.27272727272728</v>
      </c>
      <c r="AB20" s="10">
        <v>146</v>
      </c>
      <c r="AC20" s="10">
        <v>168.31818181818181</v>
      </c>
      <c r="AD20" s="10">
        <v>188.25454545454545</v>
      </c>
      <c r="AE20" s="10">
        <v>198.25454545454545</v>
      </c>
      <c r="AF20" s="10">
        <v>198.25454545454545</v>
      </c>
      <c r="AG20" s="10">
        <v>198.25454545454545</v>
      </c>
      <c r="AH20" s="10">
        <v>198.25454545454545</v>
      </c>
      <c r="AI20" s="10">
        <v>198.25454545454545</v>
      </c>
      <c r="AJ20" s="10">
        <v>198.25454545454545</v>
      </c>
      <c r="AK20" s="10">
        <v>198.25454545454545</v>
      </c>
      <c r="AL20" s="10">
        <v>198.25454545454545</v>
      </c>
      <c r="AM20" s="10">
        <v>198.25454545454545</v>
      </c>
      <c r="AN20" s="10">
        <v>198.25454545454545</v>
      </c>
      <c r="AO20" s="10">
        <v>198.25454545454545</v>
      </c>
      <c r="AP20" s="10">
        <v>198.25454545454545</v>
      </c>
      <c r="AQ20" s="10">
        <v>198.25454545454545</v>
      </c>
      <c r="AR20" s="10">
        <v>198.25454545454545</v>
      </c>
      <c r="AS20" s="10">
        <v>198.25454545454545</v>
      </c>
      <c r="AT20" s="10">
        <v>198.25454545454545</v>
      </c>
      <c r="AU20" s="10">
        <v>198.25454545454545</v>
      </c>
      <c r="AV20" s="10">
        <v>198.25454545454545</v>
      </c>
      <c r="AW20" s="10">
        <v>198.25454545454545</v>
      </c>
      <c r="AX20" s="10">
        <v>198.25454545454545</v>
      </c>
      <c r="AY20" s="10">
        <v>198.25454545454545</v>
      </c>
      <c r="AZ20" s="115"/>
    </row>
    <row r="21" spans="15:52">
      <c r="O21" s="10" t="s">
        <v>283</v>
      </c>
      <c r="AA21" s="10">
        <v>121.27272727272728</v>
      </c>
      <c r="AB21" s="10">
        <v>146</v>
      </c>
      <c r="AC21" s="10">
        <v>168.31818181818181</v>
      </c>
      <c r="AD21" s="10">
        <v>188.25454545454545</v>
      </c>
      <c r="AE21" s="10">
        <v>198.25454545454545</v>
      </c>
      <c r="AF21" s="10">
        <v>198.25454545454545</v>
      </c>
      <c r="AG21" s="10">
        <v>198.25454545454545</v>
      </c>
      <c r="AH21" s="10">
        <v>198.25454545454545</v>
      </c>
      <c r="AI21" s="10">
        <v>198.25454545454545</v>
      </c>
      <c r="AJ21" s="10">
        <v>198.25454545454545</v>
      </c>
      <c r="AK21" s="10">
        <v>198.25454545454545</v>
      </c>
      <c r="AL21" s="10">
        <v>198.25454545454545</v>
      </c>
      <c r="AM21" s="10">
        <v>218.25454545454545</v>
      </c>
      <c r="AN21" s="10">
        <v>238.25454545454545</v>
      </c>
      <c r="AO21" s="10">
        <v>238.25454545454545</v>
      </c>
      <c r="AP21" s="10">
        <v>238.25454545454545</v>
      </c>
      <c r="AQ21" s="10">
        <v>238.25454545454545</v>
      </c>
      <c r="AR21" s="10">
        <v>238.25454545454545</v>
      </c>
      <c r="AS21" s="10">
        <v>238.25454545454545</v>
      </c>
      <c r="AT21" s="10">
        <v>238.25454545454545</v>
      </c>
      <c r="AU21" s="10">
        <v>238.25454545454545</v>
      </c>
      <c r="AV21" s="10">
        <v>238.25454545454545</v>
      </c>
      <c r="AW21" s="10">
        <v>238.25454545454545</v>
      </c>
      <c r="AX21" s="10">
        <v>238.25454545454545</v>
      </c>
      <c r="AY21" s="10">
        <v>238.25454545454545</v>
      </c>
      <c r="AZ21" s="115"/>
    </row>
    <row r="22" spans="15:52"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sheetPr codeName="Sheet59"/>
  <dimension ref="B2:AM14"/>
  <sheetViews>
    <sheetView workbookViewId="0">
      <selection activeCell="Q10" sqref="Q10"/>
    </sheetView>
  </sheetViews>
  <sheetFormatPr defaultRowHeight="12.75"/>
  <cols>
    <col min="1" max="1" width="3" style="10" customWidth="1"/>
    <col min="2" max="14" width="9.140625" style="10"/>
    <col min="15" max="15" width="18.140625" style="10" customWidth="1"/>
    <col min="16" max="16384" width="9.140625" style="10"/>
  </cols>
  <sheetData>
    <row r="2" spans="2:39">
      <c r="B2" s="132" t="s">
        <v>284</v>
      </c>
    </row>
    <row r="3" spans="2:39" ht="13.5" thickBot="1">
      <c r="O3" s="102" t="s">
        <v>285</v>
      </c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</row>
    <row r="4" spans="2:39" ht="13.5" thickBot="1">
      <c r="O4" s="102"/>
      <c r="P4" s="102" t="s">
        <v>148</v>
      </c>
      <c r="Q4" s="102" t="s">
        <v>149</v>
      </c>
      <c r="R4" s="102" t="s">
        <v>150</v>
      </c>
      <c r="S4" s="102" t="s">
        <v>151</v>
      </c>
      <c r="T4" s="102" t="s">
        <v>152</v>
      </c>
      <c r="U4" s="102" t="s">
        <v>153</v>
      </c>
      <c r="V4" s="102" t="s">
        <v>154</v>
      </c>
      <c r="W4" s="102" t="s">
        <v>155</v>
      </c>
      <c r="X4" s="102" t="s">
        <v>156</v>
      </c>
      <c r="Y4" s="102" t="s">
        <v>157</v>
      </c>
      <c r="Z4" s="102" t="s">
        <v>158</v>
      </c>
      <c r="AA4" s="102" t="s">
        <v>159</v>
      </c>
      <c r="AB4" s="102" t="s">
        <v>160</v>
      </c>
      <c r="AC4" s="102" t="s">
        <v>161</v>
      </c>
      <c r="AD4" s="102" t="s">
        <v>162</v>
      </c>
      <c r="AE4" s="102" t="s">
        <v>163</v>
      </c>
      <c r="AF4" s="102" t="s">
        <v>164</v>
      </c>
      <c r="AG4" s="102" t="s">
        <v>165</v>
      </c>
      <c r="AH4" s="102" t="s">
        <v>166</v>
      </c>
      <c r="AI4" s="102" t="s">
        <v>167</v>
      </c>
      <c r="AJ4" s="102" t="s">
        <v>168</v>
      </c>
      <c r="AK4" s="102" t="s">
        <v>169</v>
      </c>
      <c r="AL4" s="102" t="s">
        <v>170</v>
      </c>
      <c r="AM4" s="102" t="s">
        <v>171</v>
      </c>
    </row>
    <row r="5" spans="2:39">
      <c r="O5" s="102" t="s">
        <v>242</v>
      </c>
      <c r="P5" s="102">
        <v>117.85</v>
      </c>
      <c r="Q5" s="102">
        <v>120.81406756248116</v>
      </c>
      <c r="R5" s="102">
        <v>129.04136436180758</v>
      </c>
      <c r="S5" s="102">
        <v>132.29163309165037</v>
      </c>
      <c r="T5" s="102">
        <v>134.91874903485987</v>
      </c>
      <c r="U5" s="102">
        <v>136.11672295017502</v>
      </c>
      <c r="V5" s="102">
        <v>136.6245536191735</v>
      </c>
      <c r="W5" s="102">
        <v>132.12662550002514</v>
      </c>
      <c r="X5" s="102">
        <v>126.70447958452293</v>
      </c>
      <c r="Y5" s="102">
        <v>122.05205325344292</v>
      </c>
      <c r="Z5" s="102">
        <v>117.42059335223225</v>
      </c>
      <c r="AA5" s="102">
        <v>111.92461492244664</v>
      </c>
      <c r="AB5" s="102">
        <v>110.01414607400483</v>
      </c>
      <c r="AC5" s="102">
        <v>105.54770669345623</v>
      </c>
      <c r="AD5" s="102">
        <v>99.876012967680225</v>
      </c>
      <c r="AE5" s="102">
        <v>94.137897113326076</v>
      </c>
      <c r="AF5" s="102">
        <v>87.315870733189044</v>
      </c>
      <c r="AG5" s="102">
        <v>79.691630416970597</v>
      </c>
      <c r="AH5" s="102">
        <v>70.215641712987903</v>
      </c>
      <c r="AI5" s="102">
        <v>65.463832179062692</v>
      </c>
      <c r="AJ5" s="102">
        <v>62.034734240346587</v>
      </c>
      <c r="AK5" s="102">
        <v>57.564498216322725</v>
      </c>
      <c r="AL5" s="102">
        <v>55.268557676697363</v>
      </c>
      <c r="AM5" s="102">
        <v>50.437583189534287</v>
      </c>
    </row>
    <row r="6" spans="2:39">
      <c r="O6" s="102" t="s">
        <v>243</v>
      </c>
      <c r="P6" s="102">
        <v>131</v>
      </c>
      <c r="Q6" s="102">
        <v>131</v>
      </c>
      <c r="R6" s="102">
        <v>131</v>
      </c>
      <c r="S6" s="102">
        <v>131</v>
      </c>
      <c r="T6" s="102">
        <v>131</v>
      </c>
      <c r="U6" s="102">
        <v>131</v>
      </c>
      <c r="V6" s="102">
        <v>131</v>
      </c>
      <c r="W6" s="102">
        <v>131</v>
      </c>
      <c r="X6" s="102">
        <v>131</v>
      </c>
      <c r="Y6" s="102">
        <v>131</v>
      </c>
      <c r="Z6" s="102">
        <v>131</v>
      </c>
      <c r="AA6" s="102">
        <v>131</v>
      </c>
      <c r="AB6" s="102">
        <v>131</v>
      </c>
      <c r="AC6" s="102">
        <v>131</v>
      </c>
      <c r="AD6" s="102">
        <v>131</v>
      </c>
      <c r="AE6" s="102">
        <v>131</v>
      </c>
      <c r="AF6" s="102">
        <v>131</v>
      </c>
      <c r="AG6" s="102">
        <v>131</v>
      </c>
      <c r="AH6" s="102">
        <v>131</v>
      </c>
      <c r="AI6" s="102">
        <v>131</v>
      </c>
      <c r="AJ6" s="102">
        <v>131</v>
      </c>
      <c r="AK6" s="102">
        <v>131</v>
      </c>
      <c r="AL6" s="102">
        <v>131</v>
      </c>
      <c r="AM6" s="102">
        <v>131</v>
      </c>
    </row>
    <row r="7" spans="2:39">
      <c r="O7" s="102" t="s">
        <v>245</v>
      </c>
      <c r="P7" s="102">
        <v>162.2771671388102</v>
      </c>
      <c r="Q7" s="102">
        <v>162.2771671388102</v>
      </c>
      <c r="R7" s="102">
        <v>162.2771671388102</v>
      </c>
      <c r="S7" s="102">
        <v>162.2771671388102</v>
      </c>
      <c r="T7" s="102">
        <v>162.2771671388102</v>
      </c>
      <c r="U7" s="102">
        <v>162.2771671388102</v>
      </c>
      <c r="V7" s="102">
        <v>162.2771671388102</v>
      </c>
      <c r="W7" s="102">
        <v>162.2771671388102</v>
      </c>
      <c r="X7" s="102">
        <v>162.2771671388102</v>
      </c>
      <c r="Y7" s="102">
        <v>162.2771671388102</v>
      </c>
      <c r="Z7" s="102">
        <v>162.2771671388102</v>
      </c>
      <c r="AA7" s="102">
        <v>162.2771671388102</v>
      </c>
      <c r="AB7" s="102">
        <v>162.2771671388102</v>
      </c>
      <c r="AC7" s="102">
        <v>162.2771671388102</v>
      </c>
      <c r="AD7" s="102">
        <v>162.2771671388102</v>
      </c>
      <c r="AE7" s="102">
        <v>162.2771671388102</v>
      </c>
      <c r="AF7" s="102">
        <v>162.2771671388102</v>
      </c>
      <c r="AG7" s="102">
        <v>162.2771671388102</v>
      </c>
      <c r="AH7" s="102">
        <v>162.2771671388102</v>
      </c>
      <c r="AI7" s="102">
        <v>162.2771671388102</v>
      </c>
      <c r="AJ7" s="102">
        <v>162.2771671388102</v>
      </c>
      <c r="AK7" s="102">
        <v>162.2771671388102</v>
      </c>
      <c r="AL7" s="102">
        <v>162.2771671388102</v>
      </c>
      <c r="AM7" s="102">
        <v>162.2771671388102</v>
      </c>
    </row>
    <row r="8" spans="2:39">
      <c r="O8" s="102" t="s">
        <v>286</v>
      </c>
      <c r="P8" s="102">
        <v>0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  <c r="Z8" s="102">
        <v>0</v>
      </c>
      <c r="AA8" s="102">
        <v>0</v>
      </c>
      <c r="AB8" s="102">
        <v>0</v>
      </c>
      <c r="AC8" s="102">
        <v>0</v>
      </c>
      <c r="AD8" s="102">
        <v>0</v>
      </c>
      <c r="AE8" s="102">
        <v>0</v>
      </c>
      <c r="AF8" s="102">
        <v>0</v>
      </c>
      <c r="AG8" s="102">
        <v>0</v>
      </c>
      <c r="AH8" s="102">
        <v>0</v>
      </c>
      <c r="AI8" s="102">
        <v>0</v>
      </c>
      <c r="AJ8" s="102">
        <v>0</v>
      </c>
      <c r="AK8" s="102">
        <v>0</v>
      </c>
      <c r="AL8" s="102">
        <v>0</v>
      </c>
      <c r="AM8" s="102">
        <v>0</v>
      </c>
    </row>
    <row r="9" spans="2:39">
      <c r="O9" s="102" t="s">
        <v>244</v>
      </c>
      <c r="P9" s="102">
        <v>121.95205479452054</v>
      </c>
      <c r="Q9" s="102">
        <v>121.95205479452054</v>
      </c>
      <c r="R9" s="102">
        <v>121.95205479452054</v>
      </c>
      <c r="S9" s="102">
        <v>121.95205479452054</v>
      </c>
      <c r="T9" s="102">
        <v>121.95205479452054</v>
      </c>
      <c r="U9" s="102">
        <v>121.95205479452054</v>
      </c>
      <c r="V9" s="102">
        <v>121.95205479452054</v>
      </c>
      <c r="W9" s="102">
        <v>121.95205479452054</v>
      </c>
      <c r="X9" s="102">
        <v>121.95205479452054</v>
      </c>
      <c r="Y9" s="102">
        <v>121.95205479452054</v>
      </c>
      <c r="Z9" s="102">
        <v>121.95205479452054</v>
      </c>
      <c r="AA9" s="102">
        <v>121.95205479452054</v>
      </c>
      <c r="AB9" s="102">
        <v>121.95205479452054</v>
      </c>
      <c r="AC9" s="102">
        <v>121.95205479452054</v>
      </c>
      <c r="AD9" s="102">
        <v>121.95205479452054</v>
      </c>
      <c r="AE9" s="102">
        <v>121.95205479452054</v>
      </c>
      <c r="AF9" s="102">
        <v>121.95205479452054</v>
      </c>
      <c r="AG9" s="102">
        <v>121.95205479452054</v>
      </c>
      <c r="AH9" s="102">
        <v>121.95205479452054</v>
      </c>
      <c r="AI9" s="102">
        <v>121.95205479452054</v>
      </c>
      <c r="AJ9" s="102">
        <v>121.95205479452054</v>
      </c>
      <c r="AK9" s="102">
        <v>121.95205479452054</v>
      </c>
      <c r="AL9" s="102">
        <v>121.95205479452054</v>
      </c>
      <c r="AM9" s="102">
        <v>121.95205479452054</v>
      </c>
    </row>
    <row r="10" spans="2:39">
      <c r="O10" s="102" t="s">
        <v>287</v>
      </c>
      <c r="P10" s="102">
        <v>146</v>
      </c>
      <c r="Q10" s="102">
        <v>168.31818181818181</v>
      </c>
      <c r="R10" s="102">
        <v>188.25454545454545</v>
      </c>
      <c r="S10" s="102">
        <v>198.25454545454545</v>
      </c>
      <c r="T10" s="102">
        <v>198.25454545454545</v>
      </c>
      <c r="U10" s="102">
        <v>198.25454545454545</v>
      </c>
      <c r="V10" s="102">
        <v>198.25454545454545</v>
      </c>
      <c r="W10" s="102">
        <v>198.25454545454545</v>
      </c>
      <c r="X10" s="102">
        <v>198.25454545454545</v>
      </c>
      <c r="Y10" s="102">
        <v>198.25454545454545</v>
      </c>
      <c r="Z10" s="102">
        <v>198.25454545454545</v>
      </c>
      <c r="AA10" s="102">
        <v>198.25454545454545</v>
      </c>
      <c r="AB10" s="102">
        <v>198.25454545454545</v>
      </c>
      <c r="AC10" s="102">
        <v>198.25454545454545</v>
      </c>
      <c r="AD10" s="102">
        <v>198.25454545454545</v>
      </c>
      <c r="AE10" s="102">
        <v>198.25454545454545</v>
      </c>
      <c r="AF10" s="102">
        <v>198.25454545454545</v>
      </c>
      <c r="AG10" s="102">
        <v>198.25454545454545</v>
      </c>
      <c r="AH10" s="102">
        <v>198.25454545454545</v>
      </c>
      <c r="AI10" s="102">
        <v>198.25454545454545</v>
      </c>
      <c r="AJ10" s="102">
        <v>198.25454545454545</v>
      </c>
      <c r="AK10" s="102">
        <v>198.25454545454545</v>
      </c>
      <c r="AL10" s="102">
        <v>198.25454545454545</v>
      </c>
      <c r="AM10" s="102">
        <v>198.25454545454545</v>
      </c>
    </row>
    <row r="11" spans="2:39">
      <c r="O11" s="102" t="s">
        <v>288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0</v>
      </c>
      <c r="W11" s="102">
        <v>0</v>
      </c>
      <c r="X11" s="102">
        <v>0</v>
      </c>
      <c r="Y11" s="102">
        <v>0</v>
      </c>
      <c r="Z11" s="102">
        <v>0</v>
      </c>
      <c r="AA11" s="102">
        <v>20</v>
      </c>
      <c r="AB11" s="102">
        <v>40</v>
      </c>
      <c r="AC11" s="102">
        <v>40</v>
      </c>
      <c r="AD11" s="102">
        <v>40</v>
      </c>
      <c r="AE11" s="102">
        <v>40</v>
      </c>
      <c r="AF11" s="102">
        <v>40</v>
      </c>
      <c r="AG11" s="102">
        <v>40</v>
      </c>
      <c r="AH11" s="102">
        <v>40</v>
      </c>
      <c r="AI11" s="102">
        <v>40</v>
      </c>
      <c r="AJ11" s="102">
        <v>40</v>
      </c>
      <c r="AK11" s="102">
        <v>40</v>
      </c>
      <c r="AL11" s="102">
        <v>40</v>
      </c>
      <c r="AM11" s="102">
        <v>40</v>
      </c>
    </row>
    <row r="12" spans="2:39">
      <c r="O12" s="102" t="s">
        <v>247</v>
      </c>
      <c r="P12" s="102">
        <v>0</v>
      </c>
      <c r="Q12" s="102">
        <v>4.0208592777085932E-2</v>
      </c>
      <c r="R12" s="102">
        <v>4.0208592777085932E-2</v>
      </c>
      <c r="S12" s="102">
        <v>0.10722291407222916</v>
      </c>
      <c r="T12" s="102">
        <v>0.20104296388542961</v>
      </c>
      <c r="U12" s="102">
        <v>0.66816874221668743</v>
      </c>
      <c r="V12" s="102">
        <v>1.1726002490660026</v>
      </c>
      <c r="W12" s="102">
        <v>2.371715591531756</v>
      </c>
      <c r="X12" s="102">
        <v>3.9116005230386053</v>
      </c>
      <c r="Y12" s="102">
        <v>6.4984188792029896</v>
      </c>
      <c r="Z12" s="102">
        <v>7.4809580572851813</v>
      </c>
      <c r="AA12" s="102">
        <v>8.4746147696139484</v>
      </c>
      <c r="AB12" s="102">
        <v>9.4506075093399762</v>
      </c>
      <c r="AC12" s="102">
        <v>10.842879701120799</v>
      </c>
      <c r="AD12" s="102">
        <v>13.2546999750934</v>
      </c>
      <c r="AE12" s="102">
        <v>16.099484632627647</v>
      </c>
      <c r="AF12" s="102">
        <v>17.483505454545455</v>
      </c>
      <c r="AG12" s="102">
        <v>18.347709153175593</v>
      </c>
      <c r="AH12" s="102">
        <v>18.96334668742217</v>
      </c>
      <c r="AI12" s="102">
        <v>19.435361481942717</v>
      </c>
      <c r="AJ12" s="102">
        <v>19.8181301120797</v>
      </c>
      <c r="AK12" s="102">
        <v>20.138574769613946</v>
      </c>
      <c r="AL12" s="102">
        <v>20.396844084682442</v>
      </c>
      <c r="AM12" s="102">
        <v>20.606196824408467</v>
      </c>
    </row>
    <row r="13" spans="2:39">
      <c r="O13" s="102" t="s">
        <v>289</v>
      </c>
      <c r="P13" s="102">
        <v>578.8799563963637</v>
      </c>
      <c r="Q13" s="102">
        <v>569.21624547454553</v>
      </c>
      <c r="R13" s="102">
        <v>561.28724888818192</v>
      </c>
      <c r="S13" s="102">
        <v>557.49968992727281</v>
      </c>
      <c r="T13" s="102">
        <v>555.66627784636376</v>
      </c>
      <c r="U13" s="102">
        <v>556.92433660272741</v>
      </c>
      <c r="V13" s="102">
        <v>548.54661076000014</v>
      </c>
      <c r="W13" s="102">
        <v>561.6414136972727</v>
      </c>
      <c r="X13" s="102">
        <v>582.57431653909077</v>
      </c>
      <c r="Y13" s="102">
        <v>593.20797900000002</v>
      </c>
      <c r="Z13" s="102">
        <v>595.23908824909097</v>
      </c>
      <c r="AA13" s="102">
        <v>594.30653111363642</v>
      </c>
      <c r="AB13" s="102">
        <v>595.04169673000001</v>
      </c>
      <c r="AC13" s="102">
        <v>586.68709174000003</v>
      </c>
      <c r="AD13" s="102">
        <v>585.22006560636362</v>
      </c>
      <c r="AE13" s="102">
        <v>582.87444081272724</v>
      </c>
      <c r="AF13" s="102">
        <v>581.93419802454548</v>
      </c>
      <c r="AG13" s="102">
        <v>577.99700702363634</v>
      </c>
      <c r="AH13" s="102">
        <v>576.9674458754547</v>
      </c>
      <c r="AI13" s="102">
        <v>575.0403907063635</v>
      </c>
      <c r="AJ13" s="102">
        <v>575.11413410545458</v>
      </c>
      <c r="AK13" s="102">
        <v>569.21562464909084</v>
      </c>
      <c r="AL13" s="102">
        <v>567.88432542545456</v>
      </c>
      <c r="AM13" s="102">
        <v>566.15725886818188</v>
      </c>
    </row>
    <row r="14" spans="2:39" ht="13.5" thickBot="1">
      <c r="O14" s="102" t="s">
        <v>290</v>
      </c>
      <c r="P14" s="102">
        <v>505.95267925454544</v>
      </c>
      <c r="Q14" s="102">
        <v>509.18206768181813</v>
      </c>
      <c r="R14" s="102">
        <v>510.1151180818182</v>
      </c>
      <c r="S14" s="102">
        <v>499.79008693636359</v>
      </c>
      <c r="T14" s="102">
        <v>488.31062377272724</v>
      </c>
      <c r="U14" s="102">
        <v>478.4075131363636</v>
      </c>
      <c r="V14" s="102">
        <v>471.5223665636363</v>
      </c>
      <c r="W14" s="102">
        <v>467.2992334909091</v>
      </c>
      <c r="X14" s="102">
        <v>484.45191077272727</v>
      </c>
      <c r="Y14" s="102">
        <v>481.27589836363637</v>
      </c>
      <c r="Z14" s="102">
        <v>488.45907800909094</v>
      </c>
      <c r="AA14" s="102">
        <v>485.45161835454547</v>
      </c>
      <c r="AB14" s="102">
        <v>490.7852968727272</v>
      </c>
      <c r="AC14" s="102">
        <v>490.65102505454553</v>
      </c>
      <c r="AD14" s="102">
        <v>491.62827984545453</v>
      </c>
      <c r="AE14" s="102">
        <v>490.95182687272728</v>
      </c>
      <c r="AF14" s="102">
        <v>490.99923500909085</v>
      </c>
      <c r="AG14" s="102">
        <v>487.47486397272723</v>
      </c>
      <c r="AH14" s="102">
        <v>483.17533689999993</v>
      </c>
      <c r="AI14" s="102">
        <v>479.73373066363638</v>
      </c>
      <c r="AJ14" s="102">
        <v>482.65096331818182</v>
      </c>
      <c r="AK14" s="102">
        <v>473.23057608181813</v>
      </c>
      <c r="AL14" s="102">
        <v>471.44163800909092</v>
      </c>
      <c r="AM14" s="102">
        <v>469.02535636363626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sheetPr codeName="Sheet60"/>
  <dimension ref="B2:AL16"/>
  <sheetViews>
    <sheetView workbookViewId="0">
      <selection activeCell="N20" sqref="N20"/>
    </sheetView>
  </sheetViews>
  <sheetFormatPr defaultRowHeight="12.75"/>
  <cols>
    <col min="1" max="1" width="3.42578125" style="10" customWidth="1"/>
    <col min="2" max="16384" width="9.140625" style="10"/>
  </cols>
  <sheetData>
    <row r="2" spans="2:38">
      <c r="B2" s="132" t="s">
        <v>291</v>
      </c>
    </row>
    <row r="5" spans="2:38" ht="13.5" thickBot="1">
      <c r="N5" s="102" t="s">
        <v>285</v>
      </c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</row>
    <row r="6" spans="2:38" ht="13.5" thickBot="1">
      <c r="N6" s="102"/>
      <c r="O6" s="102" t="s">
        <v>148</v>
      </c>
      <c r="P6" s="102" t="s">
        <v>149</v>
      </c>
      <c r="Q6" s="102" t="s">
        <v>150</v>
      </c>
      <c r="R6" s="102" t="s">
        <v>151</v>
      </c>
      <c r="S6" s="102" t="s">
        <v>152</v>
      </c>
      <c r="T6" s="102" t="s">
        <v>153</v>
      </c>
      <c r="U6" s="102" t="s">
        <v>154</v>
      </c>
      <c r="V6" s="102" t="s">
        <v>155</v>
      </c>
      <c r="W6" s="102" t="s">
        <v>156</v>
      </c>
      <c r="X6" s="102" t="s">
        <v>157</v>
      </c>
      <c r="Y6" s="102" t="s">
        <v>158</v>
      </c>
      <c r="Z6" s="102" t="s">
        <v>159</v>
      </c>
      <c r="AA6" s="102" t="s">
        <v>160</v>
      </c>
      <c r="AB6" s="102" t="s">
        <v>161</v>
      </c>
      <c r="AC6" s="102" t="s">
        <v>162</v>
      </c>
      <c r="AD6" s="102" t="s">
        <v>163</v>
      </c>
      <c r="AE6" s="102" t="s">
        <v>164</v>
      </c>
      <c r="AF6" s="102" t="s">
        <v>165</v>
      </c>
      <c r="AG6" s="102" t="s">
        <v>166</v>
      </c>
      <c r="AH6" s="102" t="s">
        <v>167</v>
      </c>
      <c r="AI6" s="102" t="s">
        <v>168</v>
      </c>
      <c r="AJ6" s="102" t="s">
        <v>169</v>
      </c>
      <c r="AK6" s="102" t="s">
        <v>170</v>
      </c>
      <c r="AL6" s="102" t="s">
        <v>171</v>
      </c>
    </row>
    <row r="7" spans="2:38">
      <c r="N7" s="102" t="s">
        <v>242</v>
      </c>
      <c r="O7" s="102">
        <v>117.85</v>
      </c>
      <c r="P7" s="102">
        <v>120.32890331226439</v>
      </c>
      <c r="Q7" s="102">
        <v>127.62008351945811</v>
      </c>
      <c r="R7" s="102">
        <v>129.91784314960034</v>
      </c>
      <c r="S7" s="102">
        <v>130.61540052020175</v>
      </c>
      <c r="T7" s="102">
        <v>125.15511098589592</v>
      </c>
      <c r="U7" s="102">
        <v>121.76129323165038</v>
      </c>
      <c r="V7" s="102">
        <v>117.70403510698564</v>
      </c>
      <c r="W7" s="102">
        <v>108.43190343280325</v>
      </c>
      <c r="X7" s="102">
        <v>103.68148892089516</v>
      </c>
      <c r="Y7" s="102">
        <v>98.371661429372111</v>
      </c>
      <c r="Z7" s="102">
        <v>88.820867693782986</v>
      </c>
      <c r="AA7" s="102">
        <v>82.892790738199125</v>
      </c>
      <c r="AB7" s="102">
        <v>75.025124338331821</v>
      </c>
      <c r="AC7" s="102">
        <v>66.673200255988917</v>
      </c>
      <c r="AD7" s="102">
        <v>58.739039673691273</v>
      </c>
      <c r="AE7" s="102">
        <v>50.624228472439448</v>
      </c>
      <c r="AF7" s="102">
        <v>42.967107830722661</v>
      </c>
      <c r="AG7" s="102">
        <v>34.120056612895795</v>
      </c>
      <c r="AH7" s="102">
        <v>29.540947022178599</v>
      </c>
      <c r="AI7" s="102">
        <v>29.840173045385612</v>
      </c>
      <c r="AJ7" s="102">
        <v>27.545173045385603</v>
      </c>
      <c r="AK7" s="102">
        <v>25.31817304538561</v>
      </c>
      <c r="AL7" s="102">
        <v>22.813121131769936</v>
      </c>
    </row>
    <row r="8" spans="2:38">
      <c r="N8" s="102" t="s">
        <v>243</v>
      </c>
      <c r="O8" s="102">
        <v>131</v>
      </c>
      <c r="P8" s="102">
        <v>131</v>
      </c>
      <c r="Q8" s="102">
        <v>131</v>
      </c>
      <c r="R8" s="102">
        <v>131</v>
      </c>
      <c r="S8" s="102">
        <v>131</v>
      </c>
      <c r="T8" s="102">
        <v>131</v>
      </c>
      <c r="U8" s="102">
        <v>131</v>
      </c>
      <c r="V8" s="102">
        <v>131</v>
      </c>
      <c r="W8" s="102">
        <v>131</v>
      </c>
      <c r="X8" s="102">
        <v>131</v>
      </c>
      <c r="Y8" s="102">
        <v>131</v>
      </c>
      <c r="Z8" s="102">
        <v>131</v>
      </c>
      <c r="AA8" s="102">
        <v>131</v>
      </c>
      <c r="AB8" s="102">
        <v>131</v>
      </c>
      <c r="AC8" s="102">
        <v>131</v>
      </c>
      <c r="AD8" s="102">
        <v>131</v>
      </c>
      <c r="AE8" s="102">
        <v>131</v>
      </c>
      <c r="AF8" s="102">
        <v>131</v>
      </c>
      <c r="AG8" s="102">
        <v>131</v>
      </c>
      <c r="AH8" s="102">
        <v>131</v>
      </c>
      <c r="AI8" s="102">
        <v>131</v>
      </c>
      <c r="AJ8" s="102">
        <v>131</v>
      </c>
      <c r="AK8" s="102">
        <v>131</v>
      </c>
      <c r="AL8" s="102">
        <v>131</v>
      </c>
    </row>
    <row r="9" spans="2:38">
      <c r="N9" s="102" t="s">
        <v>245</v>
      </c>
      <c r="O9" s="102">
        <v>162.2771671388102</v>
      </c>
      <c r="P9" s="102">
        <v>162.2771671388102</v>
      </c>
      <c r="Q9" s="102">
        <v>162.2771671388102</v>
      </c>
      <c r="R9" s="102">
        <v>162.2771671388102</v>
      </c>
      <c r="S9" s="102">
        <v>162.2771671388102</v>
      </c>
      <c r="T9" s="102">
        <v>162.2771671388102</v>
      </c>
      <c r="U9" s="102">
        <v>162.2771671388102</v>
      </c>
      <c r="V9" s="102">
        <v>162.2771671388102</v>
      </c>
      <c r="W9" s="102">
        <v>162.2771671388102</v>
      </c>
      <c r="X9" s="102">
        <v>162.2771671388102</v>
      </c>
      <c r="Y9" s="102">
        <v>162.2771671388102</v>
      </c>
      <c r="Z9" s="102">
        <v>162.2771671388102</v>
      </c>
      <c r="AA9" s="102">
        <v>162.2771671388102</v>
      </c>
      <c r="AB9" s="102">
        <v>162.2771671388102</v>
      </c>
      <c r="AC9" s="102">
        <v>162.2771671388102</v>
      </c>
      <c r="AD9" s="102">
        <v>162.2771671388102</v>
      </c>
      <c r="AE9" s="102">
        <v>162.2771671388102</v>
      </c>
      <c r="AF9" s="102">
        <v>162.2771671388102</v>
      </c>
      <c r="AG9" s="102">
        <v>162.2771671388102</v>
      </c>
      <c r="AH9" s="102">
        <v>162.2771671388102</v>
      </c>
      <c r="AI9" s="102">
        <v>162.2771671388102</v>
      </c>
      <c r="AJ9" s="102">
        <v>162.2771671388102</v>
      </c>
      <c r="AK9" s="102">
        <v>162.2771671388102</v>
      </c>
      <c r="AL9" s="102">
        <v>162.2771671388102</v>
      </c>
    </row>
    <row r="10" spans="2:38">
      <c r="N10" s="102" t="s">
        <v>286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0</v>
      </c>
      <c r="Z10" s="102">
        <v>0</v>
      </c>
      <c r="AA10" s="102">
        <v>0</v>
      </c>
      <c r="AB10" s="102">
        <v>0</v>
      </c>
      <c r="AC10" s="102">
        <v>0</v>
      </c>
      <c r="AD10" s="102">
        <v>0</v>
      </c>
      <c r="AE10" s="102">
        <v>0</v>
      </c>
      <c r="AF10" s="102">
        <v>0</v>
      </c>
      <c r="AG10" s="102">
        <v>0</v>
      </c>
      <c r="AH10" s="102">
        <v>0</v>
      </c>
      <c r="AI10" s="102">
        <v>0</v>
      </c>
      <c r="AJ10" s="102">
        <v>0</v>
      </c>
      <c r="AK10" s="102">
        <v>0</v>
      </c>
      <c r="AL10" s="102">
        <v>0</v>
      </c>
    </row>
    <row r="11" spans="2:38">
      <c r="N11" s="102" t="s">
        <v>244</v>
      </c>
      <c r="O11" s="102">
        <v>121.95205479452054</v>
      </c>
      <c r="P11" s="102">
        <v>121.95205479452054</v>
      </c>
      <c r="Q11" s="102">
        <v>121.95205479452054</v>
      </c>
      <c r="R11" s="102">
        <v>121.95205479452054</v>
      </c>
      <c r="S11" s="102">
        <v>121.95205479452054</v>
      </c>
      <c r="T11" s="102">
        <v>121.95205479452054</v>
      </c>
      <c r="U11" s="102">
        <v>121.95205479452054</v>
      </c>
      <c r="V11" s="102">
        <v>121.95205479452054</v>
      </c>
      <c r="W11" s="102">
        <v>121.95205479452054</v>
      </c>
      <c r="X11" s="102">
        <v>121.95205479452054</v>
      </c>
      <c r="Y11" s="102">
        <v>121.95205479452054</v>
      </c>
      <c r="Z11" s="102">
        <v>121.95205479452054</v>
      </c>
      <c r="AA11" s="102">
        <v>121.95205479452054</v>
      </c>
      <c r="AB11" s="102">
        <v>121.95205479452054</v>
      </c>
      <c r="AC11" s="102">
        <v>121.95205479452054</v>
      </c>
      <c r="AD11" s="102">
        <v>121.95205479452054</v>
      </c>
      <c r="AE11" s="102">
        <v>121.95205479452054</v>
      </c>
      <c r="AF11" s="102">
        <v>121.95205479452054</v>
      </c>
      <c r="AG11" s="102">
        <v>121.95205479452054</v>
      </c>
      <c r="AH11" s="102">
        <v>121.95205479452054</v>
      </c>
      <c r="AI11" s="102">
        <v>121.95205479452054</v>
      </c>
      <c r="AJ11" s="102">
        <v>121.95205479452054</v>
      </c>
      <c r="AK11" s="102">
        <v>121.95205479452054</v>
      </c>
      <c r="AL11" s="102">
        <v>121.95205479452054</v>
      </c>
    </row>
    <row r="12" spans="2:38">
      <c r="N12" s="102" t="s">
        <v>287</v>
      </c>
      <c r="O12" s="102">
        <v>146</v>
      </c>
      <c r="P12" s="102">
        <v>168.31818181818181</v>
      </c>
      <c r="Q12" s="102">
        <v>188.25454545454545</v>
      </c>
      <c r="R12" s="102">
        <v>198.25454545454545</v>
      </c>
      <c r="S12" s="102">
        <v>198.25454545454545</v>
      </c>
      <c r="T12" s="102">
        <v>198.25454545454545</v>
      </c>
      <c r="U12" s="102">
        <v>198.25454545454545</v>
      </c>
      <c r="V12" s="102">
        <v>198.25454545454545</v>
      </c>
      <c r="W12" s="102">
        <v>198.25454545454545</v>
      </c>
      <c r="X12" s="102">
        <v>198.25454545454545</v>
      </c>
      <c r="Y12" s="102">
        <v>198.25454545454545</v>
      </c>
      <c r="Z12" s="102">
        <v>198.25454545454545</v>
      </c>
      <c r="AA12" s="102">
        <v>198.25454545454545</v>
      </c>
      <c r="AB12" s="102">
        <v>198.25454545454545</v>
      </c>
      <c r="AC12" s="102">
        <v>198.25454545454545</v>
      </c>
      <c r="AD12" s="102">
        <v>198.25454545454545</v>
      </c>
      <c r="AE12" s="102">
        <v>198.25454545454545</v>
      </c>
      <c r="AF12" s="102">
        <v>198.25454545454545</v>
      </c>
      <c r="AG12" s="102">
        <v>198.25454545454545</v>
      </c>
      <c r="AH12" s="102">
        <v>198.25454545454545</v>
      </c>
      <c r="AI12" s="102">
        <v>198.25454545454545</v>
      </c>
      <c r="AJ12" s="102">
        <v>198.25454545454545</v>
      </c>
      <c r="AK12" s="102">
        <v>198.25454545454545</v>
      </c>
      <c r="AL12" s="102">
        <v>198.25454545454545</v>
      </c>
    </row>
    <row r="13" spans="2:38">
      <c r="N13" s="102" t="s">
        <v>288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  <c r="U13" s="102">
        <v>0</v>
      </c>
      <c r="V13" s="102">
        <v>0</v>
      </c>
      <c r="W13" s="102">
        <v>0</v>
      </c>
      <c r="X13" s="102">
        <v>0</v>
      </c>
      <c r="Y13" s="102">
        <v>0</v>
      </c>
      <c r="Z13" s="102">
        <v>0</v>
      </c>
      <c r="AA13" s="102">
        <v>0</v>
      </c>
      <c r="AB13" s="102">
        <v>0</v>
      </c>
      <c r="AC13" s="102">
        <v>0</v>
      </c>
      <c r="AD13" s="102">
        <v>0</v>
      </c>
      <c r="AE13" s="102">
        <v>0</v>
      </c>
      <c r="AF13" s="102">
        <v>0</v>
      </c>
      <c r="AG13" s="102">
        <v>0</v>
      </c>
      <c r="AH13" s="102">
        <v>0</v>
      </c>
      <c r="AI13" s="102">
        <v>0</v>
      </c>
      <c r="AJ13" s="102">
        <v>0</v>
      </c>
      <c r="AK13" s="102">
        <v>0</v>
      </c>
      <c r="AL13" s="102">
        <v>0</v>
      </c>
    </row>
    <row r="14" spans="2:38">
      <c r="N14" s="102" t="s">
        <v>247</v>
      </c>
      <c r="O14" s="102">
        <v>0</v>
      </c>
      <c r="P14" s="102">
        <v>6.8756693648816938E-2</v>
      </c>
      <c r="Q14" s="102">
        <v>0.18335118306351181</v>
      </c>
      <c r="R14" s="102">
        <v>0.34378346824408468</v>
      </c>
      <c r="S14" s="102">
        <v>0.55005354919053551</v>
      </c>
      <c r="T14" s="102">
        <v>1.1486614259028642</v>
      </c>
      <c r="U14" s="102">
        <v>1.8036070983810712</v>
      </c>
      <c r="V14" s="102">
        <v>2.707802895392279</v>
      </c>
      <c r="W14" s="102">
        <v>3.7760118306351185</v>
      </c>
      <c r="X14" s="102">
        <v>5.2303734329802083</v>
      </c>
      <c r="Y14" s="102">
        <v>6.9762092685247099</v>
      </c>
      <c r="Z14" s="102">
        <v>8.2545795247584461</v>
      </c>
      <c r="AA14" s="102">
        <v>8.8963501005249146</v>
      </c>
      <c r="AB14" s="102">
        <v>9.1773895232572613</v>
      </c>
      <c r="AC14" s="102">
        <v>9.2199218815395181</v>
      </c>
      <c r="AD14" s="102">
        <v>9.1009076623748228</v>
      </c>
      <c r="AE14" s="102">
        <v>9.2799484163553299</v>
      </c>
      <c r="AF14" s="102">
        <v>9.5923066816095606</v>
      </c>
      <c r="AG14" s="102">
        <v>9.9788703564030747</v>
      </c>
      <c r="AH14" s="102">
        <v>10.414241217263013</v>
      </c>
      <c r="AI14" s="102">
        <v>10.882327499841409</v>
      </c>
      <c r="AJ14" s="102">
        <v>11.374502733662473</v>
      </c>
      <c r="AK14" s="102">
        <v>11.881562976060408</v>
      </c>
      <c r="AL14" s="102">
        <v>12.404619809221456</v>
      </c>
    </row>
    <row r="15" spans="2:38">
      <c r="N15" s="102" t="s">
        <v>289</v>
      </c>
      <c r="O15" s="102">
        <v>579.61166180454552</v>
      </c>
      <c r="P15" s="102">
        <v>572.3711580627272</v>
      </c>
      <c r="Q15" s="102">
        <v>565.52289691727287</v>
      </c>
      <c r="R15" s="102">
        <v>561.19643259090924</v>
      </c>
      <c r="S15" s="102">
        <v>555.88468974818193</v>
      </c>
      <c r="T15" s="102">
        <v>557.50648463363643</v>
      </c>
      <c r="U15" s="102">
        <v>551.94103955636365</v>
      </c>
      <c r="V15" s="102">
        <v>553.17705112636372</v>
      </c>
      <c r="W15" s="102">
        <v>563.33123855090912</v>
      </c>
      <c r="X15" s="102">
        <v>571.68655023727274</v>
      </c>
      <c r="Y15" s="102">
        <v>569.77264345272738</v>
      </c>
      <c r="Z15" s="102">
        <v>566.77811448000011</v>
      </c>
      <c r="AA15" s="102">
        <v>562.54350079090921</v>
      </c>
      <c r="AB15" s="102">
        <v>557.46329820818187</v>
      </c>
      <c r="AC15" s="102">
        <v>555.77359570727276</v>
      </c>
      <c r="AD15" s="102">
        <v>549.26607983363635</v>
      </c>
      <c r="AE15" s="102">
        <v>555.39475899272736</v>
      </c>
      <c r="AF15" s="102">
        <v>549.3354798427273</v>
      </c>
      <c r="AG15" s="102">
        <v>552.43376928999999</v>
      </c>
      <c r="AH15" s="102">
        <v>543.68026524181823</v>
      </c>
      <c r="AI15" s="102">
        <v>544.76824193363643</v>
      </c>
      <c r="AJ15" s="102">
        <v>529.69813354090923</v>
      </c>
      <c r="AK15" s="102">
        <v>518.28499487636361</v>
      </c>
      <c r="AL15" s="102">
        <v>505.31513162999994</v>
      </c>
    </row>
    <row r="16" spans="2:38" ht="13.5" thickBot="1">
      <c r="N16" s="102" t="s">
        <v>290</v>
      </c>
      <c r="O16" s="102">
        <v>507.0773007272727</v>
      </c>
      <c r="P16" s="102">
        <v>511.93498060909093</v>
      </c>
      <c r="Q16" s="102">
        <v>515.26841993636367</v>
      </c>
      <c r="R16" s="102">
        <v>504.94982334545455</v>
      </c>
      <c r="S16" s="102">
        <v>489.28982914545452</v>
      </c>
      <c r="T16" s="102">
        <v>475.8253280727273</v>
      </c>
      <c r="U16" s="102">
        <v>464.80175129999998</v>
      </c>
      <c r="V16" s="102">
        <v>452.97455358181816</v>
      </c>
      <c r="W16" s="102">
        <v>459.90197925454544</v>
      </c>
      <c r="X16" s="102">
        <v>450.80961175454541</v>
      </c>
      <c r="Y16" s="102">
        <v>452.21666831818175</v>
      </c>
      <c r="Z16" s="102">
        <v>447.52197315454544</v>
      </c>
      <c r="AA16" s="102">
        <v>456.55659307272725</v>
      </c>
      <c r="AB16" s="102">
        <v>454.84841663636365</v>
      </c>
      <c r="AC16" s="102">
        <v>453.01667176363634</v>
      </c>
      <c r="AD16" s="102">
        <v>452.701566290909</v>
      </c>
      <c r="AE16" s="102">
        <v>449.87850515454545</v>
      </c>
      <c r="AF16" s="102">
        <v>446.08707981818179</v>
      </c>
      <c r="AG16" s="102">
        <v>433.41209332727271</v>
      </c>
      <c r="AH16" s="102">
        <v>421.69097752727271</v>
      </c>
      <c r="AI16" s="102">
        <v>415.43529403636364</v>
      </c>
      <c r="AJ16" s="102">
        <v>400.06996412727267</v>
      </c>
      <c r="AK16" s="102">
        <v>390.61544165454546</v>
      </c>
      <c r="AL16" s="102">
        <v>381.46030463636362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sheetPr codeName="Sheet61"/>
  <dimension ref="B2:AM9"/>
  <sheetViews>
    <sheetView workbookViewId="0">
      <selection activeCell="O11" sqref="O11"/>
    </sheetView>
  </sheetViews>
  <sheetFormatPr defaultRowHeight="12.75"/>
  <cols>
    <col min="1" max="1" width="4.42578125" style="10" customWidth="1"/>
    <col min="2" max="14" width="9.140625" style="10"/>
    <col min="15" max="15" width="18" style="10" customWidth="1"/>
    <col min="16" max="16384" width="9.140625" style="10"/>
  </cols>
  <sheetData>
    <row r="2" spans="2:39">
      <c r="B2" s="132" t="s">
        <v>292</v>
      </c>
    </row>
    <row r="5" spans="2:39" ht="13.5" thickBot="1"/>
    <row r="6" spans="2:39" ht="13.5" thickBot="1">
      <c r="O6" s="102"/>
      <c r="P6" s="102" t="s">
        <v>148</v>
      </c>
      <c r="Q6" s="102" t="s">
        <v>149</v>
      </c>
      <c r="R6" s="102" t="s">
        <v>150</v>
      </c>
      <c r="S6" s="102" t="s">
        <v>151</v>
      </c>
      <c r="T6" s="102" t="s">
        <v>152</v>
      </c>
      <c r="U6" s="102" t="s">
        <v>153</v>
      </c>
      <c r="V6" s="102" t="s">
        <v>154</v>
      </c>
      <c r="W6" s="102" t="s">
        <v>155</v>
      </c>
      <c r="X6" s="102" t="s">
        <v>156</v>
      </c>
      <c r="Y6" s="102" t="s">
        <v>157</v>
      </c>
      <c r="Z6" s="102" t="s">
        <v>158</v>
      </c>
      <c r="AA6" s="102" t="s">
        <v>159</v>
      </c>
      <c r="AB6" s="102" t="s">
        <v>160</v>
      </c>
      <c r="AC6" s="102" t="s">
        <v>161</v>
      </c>
      <c r="AD6" s="102" t="s">
        <v>162</v>
      </c>
      <c r="AE6" s="102" t="s">
        <v>163</v>
      </c>
      <c r="AF6" s="102" t="s">
        <v>164</v>
      </c>
      <c r="AG6" s="102" t="s">
        <v>165</v>
      </c>
      <c r="AH6" s="102" t="s">
        <v>166</v>
      </c>
      <c r="AI6" s="102" t="s">
        <v>167</v>
      </c>
      <c r="AJ6" s="102" t="s">
        <v>168</v>
      </c>
      <c r="AK6" s="102" t="s">
        <v>169</v>
      </c>
      <c r="AL6" s="102" t="s">
        <v>170</v>
      </c>
      <c r="AM6" s="102" t="s">
        <v>171</v>
      </c>
    </row>
    <row r="7" spans="2:39">
      <c r="O7" s="102" t="s">
        <v>9</v>
      </c>
      <c r="P7" s="102">
        <v>0</v>
      </c>
      <c r="Q7" s="102">
        <v>0</v>
      </c>
      <c r="R7" s="102">
        <v>0</v>
      </c>
      <c r="S7" s="102">
        <v>0</v>
      </c>
      <c r="T7" s="102">
        <v>0</v>
      </c>
      <c r="U7" s="102">
        <v>0</v>
      </c>
      <c r="V7" s="102">
        <v>0</v>
      </c>
      <c r="W7" s="102">
        <v>0.29627817534674544</v>
      </c>
      <c r="X7" s="102">
        <v>0.71145471643638769</v>
      </c>
      <c r="Y7" s="102">
        <v>1.4898010109573447</v>
      </c>
      <c r="Z7" s="102">
        <v>1.8401099113946617</v>
      </c>
      <c r="AA7" s="102">
        <v>2.1888581207041824</v>
      </c>
      <c r="AB7" s="102">
        <v>2.5349812692431302</v>
      </c>
      <c r="AC7" s="102">
        <v>3.0283545548761568</v>
      </c>
      <c r="AD7" s="102">
        <v>3.8719779586226126</v>
      </c>
      <c r="AE7" s="102">
        <v>4.8779185637308027</v>
      </c>
      <c r="AF7" s="102">
        <v>5.3522103802482874</v>
      </c>
      <c r="AG7" s="102">
        <v>5.6654157204510653</v>
      </c>
      <c r="AH7" s="102">
        <v>5.8753869506577781</v>
      </c>
      <c r="AI7" s="102">
        <v>6.0325077717401978</v>
      </c>
      <c r="AJ7" s="102">
        <v>6.1419247443393603</v>
      </c>
      <c r="AK7" s="102">
        <v>6.2582127179451108</v>
      </c>
      <c r="AL7" s="102">
        <v>6.3463861385626918</v>
      </c>
      <c r="AM7" s="102">
        <v>6.410543983463425</v>
      </c>
    </row>
    <row r="8" spans="2:39">
      <c r="O8" s="102" t="s">
        <v>8</v>
      </c>
      <c r="P8" s="102">
        <v>0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0</v>
      </c>
      <c r="W8" s="102">
        <v>7.4935634678068019E-2</v>
      </c>
      <c r="X8" s="102">
        <v>0.19224951933015552</v>
      </c>
      <c r="Y8" s="102">
        <v>0.41421978405469817</v>
      </c>
      <c r="Z8" s="102">
        <v>0.84953517432569137</v>
      </c>
      <c r="AA8" s="102">
        <v>1.1086194818795825</v>
      </c>
      <c r="AB8" s="102">
        <v>1.1325258687549238</v>
      </c>
      <c r="AC8" s="102">
        <v>1.0331014273008761</v>
      </c>
      <c r="AD8" s="102">
        <v>0.84860906996920682</v>
      </c>
      <c r="AE8" s="102">
        <v>0.60450926522997284</v>
      </c>
      <c r="AF8" s="102">
        <v>0.46575524240681859</v>
      </c>
      <c r="AG8" s="102">
        <v>0.37790092868606318</v>
      </c>
      <c r="AH8" s="102">
        <v>0.31476884475694183</v>
      </c>
      <c r="AI8" s="102">
        <v>0.26862917712719159</v>
      </c>
      <c r="AJ8" s="102">
        <v>0.23240402522934589</v>
      </c>
      <c r="AK8" s="102">
        <v>0.20347762103209163</v>
      </c>
      <c r="AL8" s="102">
        <v>0.17664794708865808</v>
      </c>
      <c r="AM8" s="102">
        <v>0.15152184897980775</v>
      </c>
    </row>
    <row r="9" spans="2:39" ht="13.5" thickBot="1">
      <c r="O9" s="102" t="s">
        <v>293</v>
      </c>
      <c r="P9" s="102">
        <v>0</v>
      </c>
      <c r="Q9" s="102">
        <v>0</v>
      </c>
      <c r="R9" s="102">
        <v>0</v>
      </c>
      <c r="S9" s="102">
        <v>0</v>
      </c>
      <c r="T9" s="102">
        <v>0</v>
      </c>
      <c r="U9" s="102">
        <v>0</v>
      </c>
      <c r="V9" s="102">
        <v>0</v>
      </c>
      <c r="W9" s="102">
        <v>0.56337000000000004</v>
      </c>
      <c r="X9" s="102">
        <v>1.3065199999999999</v>
      </c>
      <c r="Y9" s="102">
        <v>2.6842400000000004</v>
      </c>
      <c r="Z9" s="102">
        <v>4.2746699999999995</v>
      </c>
      <c r="AA9" s="102">
        <v>4.8264700000000005</v>
      </c>
      <c r="AB9" s="102">
        <v>6.1872800000000003</v>
      </c>
      <c r="AC9" s="102">
        <v>7.2241300000000006</v>
      </c>
      <c r="AD9" s="102">
        <v>7.6068299999999995</v>
      </c>
      <c r="AE9" s="102">
        <v>8.3410799999999998</v>
      </c>
      <c r="AF9" s="102">
        <v>8.6089699999999993</v>
      </c>
      <c r="AG9" s="102">
        <v>9.8549699999999998</v>
      </c>
      <c r="AH9" s="102">
        <v>10.27594</v>
      </c>
      <c r="AI9" s="102">
        <v>10.454829999999998</v>
      </c>
      <c r="AJ9" s="102">
        <v>10.54205</v>
      </c>
      <c r="AK9" s="102">
        <v>10.591889999999999</v>
      </c>
      <c r="AL9" s="102">
        <v>10.621259999999999</v>
      </c>
      <c r="AM9" s="102">
        <v>10.639949999999999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sheetPr codeName="Sheet62"/>
  <dimension ref="B2:Z25"/>
  <sheetViews>
    <sheetView workbookViewId="0">
      <selection activeCell="K18" sqref="K18"/>
    </sheetView>
  </sheetViews>
  <sheetFormatPr defaultRowHeight="12.75"/>
  <cols>
    <col min="1" max="1" width="3.7109375" style="10" customWidth="1"/>
    <col min="2" max="9" width="9.140625" style="10"/>
    <col min="10" max="10" width="15.5703125" style="10" customWidth="1"/>
    <col min="11" max="16384" width="9.140625" style="10"/>
  </cols>
  <sheetData>
    <row r="2" spans="2:26">
      <c r="B2" s="132" t="s">
        <v>294</v>
      </c>
      <c r="J2" s="128"/>
      <c r="K2" s="128">
        <v>2010</v>
      </c>
      <c r="L2" s="128">
        <v>2011</v>
      </c>
      <c r="M2" s="128">
        <v>2012</v>
      </c>
      <c r="N2" s="128">
        <v>2013</v>
      </c>
      <c r="O2" s="128">
        <v>2014</v>
      </c>
      <c r="P2" s="128">
        <v>2015</v>
      </c>
      <c r="Q2" s="128">
        <v>2016</v>
      </c>
      <c r="R2" s="128">
        <v>2017</v>
      </c>
      <c r="S2" s="128">
        <v>2018</v>
      </c>
      <c r="T2" s="128">
        <v>2019</v>
      </c>
      <c r="U2" s="128">
        <v>2020</v>
      </c>
      <c r="V2" s="128">
        <v>2021</v>
      </c>
      <c r="W2" s="128">
        <v>2022</v>
      </c>
      <c r="X2" s="128">
        <v>2023</v>
      </c>
      <c r="Y2" s="128">
        <v>2024</v>
      </c>
      <c r="Z2" s="128">
        <v>2025</v>
      </c>
    </row>
    <row r="3" spans="2:26">
      <c r="J3" s="128" t="s">
        <v>8</v>
      </c>
      <c r="K3" s="128">
        <v>3.2000000000000001E-2</v>
      </c>
      <c r="L3" s="128">
        <v>3.7999999999999999E-2</v>
      </c>
      <c r="M3" s="128"/>
      <c r="N3" s="128"/>
      <c r="O3" s="128"/>
      <c r="P3" s="128"/>
      <c r="Q3" s="128"/>
      <c r="R3" s="128"/>
      <c r="S3" s="128"/>
      <c r="T3" s="128"/>
      <c r="U3" s="128">
        <v>0.1473357767092604</v>
      </c>
      <c r="V3" s="128"/>
      <c r="W3" s="128"/>
      <c r="X3" s="128"/>
      <c r="Y3" s="128"/>
      <c r="Z3" s="128"/>
    </row>
    <row r="4" spans="2:26">
      <c r="J4" s="128" t="s">
        <v>9</v>
      </c>
      <c r="K4" s="128">
        <v>3.2000000000000001E-2</v>
      </c>
      <c r="L4" s="128">
        <v>3.7999999999999999E-2</v>
      </c>
      <c r="M4" s="128"/>
      <c r="N4" s="128"/>
      <c r="O4" s="128"/>
      <c r="P4" s="128"/>
      <c r="Q4" s="128"/>
      <c r="R4" s="128"/>
      <c r="S4" s="128"/>
      <c r="T4" s="128"/>
      <c r="U4" s="128">
        <v>0.13</v>
      </c>
      <c r="V4" s="128"/>
      <c r="W4" s="128"/>
      <c r="X4" s="128"/>
      <c r="Y4" s="128"/>
      <c r="Z4" s="128"/>
    </row>
    <row r="5" spans="2:26"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>
        <f>U4</f>
        <v>0.13</v>
      </c>
      <c r="V5" s="128">
        <v>0.14000000000000001</v>
      </c>
      <c r="W5" s="128">
        <v>0.15000000000000002</v>
      </c>
      <c r="X5" s="128">
        <v>0.16000000000000003</v>
      </c>
      <c r="Y5" s="128">
        <v>0.17000000000000004</v>
      </c>
      <c r="Z5" s="128">
        <v>0.18000000000000005</v>
      </c>
    </row>
    <row r="6" spans="2:26">
      <c r="J6" s="128" t="s">
        <v>295</v>
      </c>
      <c r="K6" s="128"/>
      <c r="L6" s="128"/>
      <c r="M6" s="128"/>
      <c r="N6" s="128"/>
      <c r="O6" s="128"/>
      <c r="P6" s="128"/>
      <c r="Q6" s="128">
        <v>0.15</v>
      </c>
      <c r="R6" s="128">
        <v>0.15</v>
      </c>
      <c r="S6" s="128">
        <v>0.15</v>
      </c>
      <c r="T6" s="128">
        <v>0.15</v>
      </c>
      <c r="U6" s="128">
        <v>0.15</v>
      </c>
      <c r="V6" s="128">
        <v>0.15</v>
      </c>
      <c r="W6" s="128">
        <v>0.15</v>
      </c>
      <c r="X6" s="128">
        <v>0.15</v>
      </c>
      <c r="Y6" s="128">
        <v>0.15</v>
      </c>
      <c r="Z6" s="128">
        <v>0.15</v>
      </c>
    </row>
    <row r="25" spans="2:2">
      <c r="B25" s="129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sheetPr codeName="Sheet63"/>
  <dimension ref="B2:U6"/>
  <sheetViews>
    <sheetView workbookViewId="0">
      <selection activeCell="L16" sqref="L16"/>
    </sheetView>
  </sheetViews>
  <sheetFormatPr defaultRowHeight="12.75"/>
  <cols>
    <col min="1" max="1" width="5.42578125" style="10" customWidth="1"/>
    <col min="2" max="11" width="9.140625" style="10"/>
    <col min="12" max="12" width="16.5703125" style="10" customWidth="1"/>
    <col min="13" max="16384" width="9.140625" style="10"/>
  </cols>
  <sheetData>
    <row r="2" spans="2:21">
      <c r="B2" s="132" t="s">
        <v>296</v>
      </c>
    </row>
    <row r="3" spans="2:21">
      <c r="L3" s="128"/>
      <c r="M3" s="128">
        <v>2011</v>
      </c>
      <c r="N3" s="128">
        <v>2015</v>
      </c>
      <c r="O3" s="128">
        <v>2020</v>
      </c>
      <c r="P3" s="128">
        <v>2025</v>
      </c>
      <c r="Q3" s="128">
        <v>2030</v>
      </c>
      <c r="R3" s="128">
        <v>2035</v>
      </c>
      <c r="S3" s="128">
        <v>2040</v>
      </c>
      <c r="T3" s="128">
        <v>2045</v>
      </c>
      <c r="U3" s="128">
        <v>2050</v>
      </c>
    </row>
    <row r="4" spans="2:21">
      <c r="L4" s="128" t="s">
        <v>297</v>
      </c>
      <c r="M4" s="128">
        <v>470</v>
      </c>
      <c r="N4" s="128">
        <v>413.9</v>
      </c>
      <c r="O4" s="128">
        <v>363.8</v>
      </c>
      <c r="P4" s="128">
        <v>313.60000000000002</v>
      </c>
      <c r="Q4" s="128">
        <v>263.39999999999998</v>
      </c>
      <c r="R4" s="128">
        <v>213.3</v>
      </c>
      <c r="S4" s="128">
        <v>163.1</v>
      </c>
      <c r="T4" s="128">
        <v>113</v>
      </c>
      <c r="U4" s="128">
        <v>62.8</v>
      </c>
    </row>
    <row r="5" spans="2:21">
      <c r="L5" s="128" t="s">
        <v>8</v>
      </c>
      <c r="M5" s="128">
        <v>428.00298240000001</v>
      </c>
      <c r="N5" s="128">
        <v>401.24123359999999</v>
      </c>
      <c r="O5" s="128">
        <v>338.24484439999998</v>
      </c>
      <c r="P5" s="128">
        <v>280.63759570000002</v>
      </c>
      <c r="Q5" s="128">
        <v>251.90357349999999</v>
      </c>
      <c r="R5" s="128">
        <v>213.27782550000001</v>
      </c>
      <c r="S5" s="128">
        <v>163.0800777</v>
      </c>
      <c r="T5" s="128">
        <v>112.9620558</v>
      </c>
      <c r="U5" s="128">
        <v>62.765962569999999</v>
      </c>
    </row>
    <row r="6" spans="2:21">
      <c r="L6" s="128" t="s">
        <v>9</v>
      </c>
      <c r="M6" s="128">
        <v>424.75193660000002</v>
      </c>
      <c r="N6" s="128">
        <v>394.70641189999998</v>
      </c>
      <c r="O6" s="128">
        <v>347.88793299999998</v>
      </c>
      <c r="P6" s="128">
        <v>301.87584729999998</v>
      </c>
      <c r="Q6" s="128">
        <v>275.183153</v>
      </c>
      <c r="R6" s="128">
        <v>267.66806910000003</v>
      </c>
      <c r="S6" s="128"/>
      <c r="T6" s="128"/>
      <c r="U6" s="128"/>
    </row>
  </sheetData>
  <phoneticPr fontId="2" type="noConversion"/>
  <pageMargins left="0.75" right="0.75" top="1" bottom="1" header="0.5" footer="0.5"/>
  <headerFooter alignWithMargins="0"/>
  <drawing r:id="rId1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>
  <sheetPr codeName="Sheet65"/>
  <dimension ref="B2:V11"/>
  <sheetViews>
    <sheetView workbookViewId="0">
      <selection activeCell="H1" sqref="H1"/>
    </sheetView>
  </sheetViews>
  <sheetFormatPr defaultRowHeight="12.75"/>
  <cols>
    <col min="1" max="1" width="4.85546875" style="10" customWidth="1"/>
    <col min="2" max="12" width="9.140625" style="10"/>
    <col min="13" max="13" width="30.42578125" style="10" customWidth="1"/>
    <col min="14" max="16384" width="9.140625" style="10"/>
  </cols>
  <sheetData>
    <row r="2" spans="2:22">
      <c r="B2" s="122" t="s">
        <v>298</v>
      </c>
      <c r="M2" s="128"/>
      <c r="N2" s="128">
        <v>2011</v>
      </c>
      <c r="O2" s="128">
        <v>2015</v>
      </c>
      <c r="P2" s="128">
        <v>2020</v>
      </c>
      <c r="Q2" s="128">
        <v>2025</v>
      </c>
      <c r="R2" s="128">
        <v>2030</v>
      </c>
      <c r="S2" s="128">
        <v>2035</v>
      </c>
      <c r="T2" s="128">
        <v>2040</v>
      </c>
      <c r="U2" s="128">
        <v>2045</v>
      </c>
      <c r="V2" s="128">
        <v>2050</v>
      </c>
    </row>
    <row r="3" spans="2:22">
      <c r="M3" s="128" t="s">
        <v>299</v>
      </c>
      <c r="N3" s="128">
        <v>-17.759685026688906</v>
      </c>
      <c r="O3" s="128">
        <v>-22.502519068575928</v>
      </c>
      <c r="P3" s="128">
        <v>-51.212753660450879</v>
      </c>
      <c r="Q3" s="128">
        <v>-73.089676866567416</v>
      </c>
      <c r="R3" s="128">
        <v>-92.934802771060859</v>
      </c>
      <c r="S3" s="128">
        <v>-110.82568189149566</v>
      </c>
      <c r="T3" s="128">
        <v>-109.47017764206127</v>
      </c>
      <c r="U3" s="128">
        <v>-114.81180323516455</v>
      </c>
      <c r="V3" s="128">
        <v>-118.03874168116376</v>
      </c>
    </row>
    <row r="4" spans="2:22">
      <c r="M4" s="128" t="s">
        <v>300</v>
      </c>
      <c r="N4" s="128">
        <v>0.36466148584638097</v>
      </c>
      <c r="O4" s="128">
        <v>0.66430625109967567</v>
      </c>
      <c r="P4" s="128">
        <v>1.0908455575548555</v>
      </c>
      <c r="Q4" s="128">
        <v>1.5756650264338048</v>
      </c>
      <c r="R4" s="128">
        <v>1.6960773380889096</v>
      </c>
      <c r="S4" s="128">
        <v>1.6437518690971444</v>
      </c>
      <c r="T4" s="128">
        <v>1.5886274512660807</v>
      </c>
      <c r="U4" s="128">
        <v>1.6716687029292903</v>
      </c>
      <c r="V4" s="128">
        <v>2.0777147898444066</v>
      </c>
    </row>
    <row r="5" spans="2:22">
      <c r="M5" s="128" t="s">
        <v>301</v>
      </c>
      <c r="N5" s="128">
        <v>148.37468920926636</v>
      </c>
      <c r="O5" s="128">
        <v>134.19473723042546</v>
      </c>
      <c r="P5" s="128">
        <v>92.55696909154527</v>
      </c>
      <c r="Q5" s="128">
        <v>54.361112752219832</v>
      </c>
      <c r="R5" s="128">
        <v>45.185012677100069</v>
      </c>
      <c r="S5" s="128">
        <v>24.004539733793681</v>
      </c>
      <c r="T5" s="128">
        <v>5.0073993664134573</v>
      </c>
      <c r="U5" s="128">
        <v>3.9740988590611757</v>
      </c>
      <c r="V5" s="128">
        <v>4.6033735964849081</v>
      </c>
    </row>
    <row r="6" spans="2:22">
      <c r="M6" s="128" t="s">
        <v>302</v>
      </c>
      <c r="N6" s="128">
        <v>280.15151890291372</v>
      </c>
      <c r="O6" s="128">
        <v>253.53774791216682</v>
      </c>
      <c r="P6" s="128">
        <v>208.92035630153924</v>
      </c>
      <c r="Q6" s="128">
        <v>164.41310102909509</v>
      </c>
      <c r="R6" s="128">
        <v>149.52114238823148</v>
      </c>
      <c r="S6" s="128">
        <v>121.96807335267458</v>
      </c>
      <c r="T6" s="128">
        <v>83.211013159125784</v>
      </c>
      <c r="U6" s="128">
        <v>59.9749675822885</v>
      </c>
      <c r="V6" s="128">
        <v>47.263783672589021</v>
      </c>
    </row>
    <row r="7" spans="2:22">
      <c r="M7" s="128" t="s">
        <v>303</v>
      </c>
      <c r="N7" s="128">
        <v>392.98562853280941</v>
      </c>
      <c r="O7" s="128">
        <v>360.67990332655882</v>
      </c>
      <c r="P7" s="128">
        <v>310.38990627415137</v>
      </c>
      <c r="Q7" s="128">
        <v>262.92681954978957</v>
      </c>
      <c r="R7" s="128">
        <v>242.88893238784863</v>
      </c>
      <c r="S7" s="128">
        <v>209.84275463980399</v>
      </c>
      <c r="T7" s="128">
        <v>155.98026951504988</v>
      </c>
      <c r="U7" s="128">
        <v>121.76099779202343</v>
      </c>
      <c r="V7" s="128">
        <v>97.208753800735309</v>
      </c>
    </row>
    <row r="8" spans="2:22">
      <c r="M8" s="128" t="s">
        <v>304</v>
      </c>
      <c r="N8" s="128">
        <v>438.23424480111186</v>
      </c>
      <c r="O8" s="128">
        <v>412.16333398935365</v>
      </c>
      <c r="P8" s="128">
        <v>368.19494969207375</v>
      </c>
      <c r="Q8" s="128">
        <v>323.06410541812505</v>
      </c>
      <c r="R8" s="128">
        <v>305.69541680679038</v>
      </c>
      <c r="S8" s="128">
        <v>273.06436302848874</v>
      </c>
      <c r="T8" s="128">
        <v>219.47208169835193</v>
      </c>
      <c r="U8" s="128">
        <v>184.73950245327174</v>
      </c>
      <c r="V8" s="128">
        <v>155.91966604278468</v>
      </c>
    </row>
    <row r="9" spans="2:22">
      <c r="M9" s="128" t="s">
        <v>93</v>
      </c>
      <c r="N9" s="128">
        <v>445.7626674633724</v>
      </c>
      <c r="O9" s="128">
        <v>423.74375270278</v>
      </c>
      <c r="P9" s="128">
        <v>389.45759807451208</v>
      </c>
      <c r="Q9" s="128">
        <v>353.72727258789303</v>
      </c>
      <c r="R9" s="128">
        <v>344.83837628717907</v>
      </c>
      <c r="S9" s="128">
        <v>324.10350739324167</v>
      </c>
      <c r="T9" s="128">
        <v>272.55025534500317</v>
      </c>
      <c r="U9" s="128">
        <v>227.77385900415194</v>
      </c>
      <c r="V9" s="128">
        <v>180.80470425249683</v>
      </c>
    </row>
    <row r="10" spans="2:22">
      <c r="M10" s="128" t="s">
        <v>305</v>
      </c>
      <c r="N10" s="128">
        <v>428.00298243668357</v>
      </c>
      <c r="O10" s="128">
        <v>401.24123363420398</v>
      </c>
      <c r="P10" s="128">
        <v>338.24484441406122</v>
      </c>
      <c r="Q10" s="128">
        <v>280.63759572132557</v>
      </c>
      <c r="R10" s="128">
        <v>251.9035735161182</v>
      </c>
      <c r="S10" s="128">
        <v>213.27782550174604</v>
      </c>
      <c r="T10" s="128">
        <v>163.08007770294191</v>
      </c>
      <c r="U10" s="128">
        <v>112.96205576898738</v>
      </c>
      <c r="V10" s="128">
        <v>62.765962571333098</v>
      </c>
    </row>
    <row r="11" spans="2:22">
      <c r="M11" s="128" t="s">
        <v>306</v>
      </c>
      <c r="N11" s="128">
        <v>62.765962571333098</v>
      </c>
      <c r="O11" s="128">
        <v>62.765962571333098</v>
      </c>
      <c r="P11" s="128">
        <v>62.765962571333098</v>
      </c>
      <c r="Q11" s="128">
        <v>62.765962571333098</v>
      </c>
      <c r="R11" s="128">
        <v>62.765962571333098</v>
      </c>
      <c r="S11" s="128">
        <v>62.765962571333098</v>
      </c>
      <c r="T11" s="128">
        <v>62.765962571333098</v>
      </c>
      <c r="U11" s="128">
        <v>62.765962571333098</v>
      </c>
      <c r="V11" s="128">
        <v>62.765962571333098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B2:AT24"/>
  <sheetViews>
    <sheetView workbookViewId="0">
      <selection activeCell="L18" sqref="L18"/>
    </sheetView>
  </sheetViews>
  <sheetFormatPr defaultRowHeight="12.75"/>
  <cols>
    <col min="1" max="1" width="3.28515625" style="40" customWidth="1"/>
    <col min="2" max="2" width="8.5703125" style="40" customWidth="1"/>
    <col min="3" max="3" width="10.85546875" style="40" customWidth="1"/>
    <col min="4" max="8" width="13.42578125" style="40" customWidth="1"/>
    <col min="9" max="9" width="7.140625" style="40" customWidth="1"/>
    <col min="10" max="10" width="9.140625" style="40"/>
    <col min="11" max="11" width="16.140625" style="40" customWidth="1"/>
    <col min="12" max="16384" width="9.140625" style="40"/>
  </cols>
  <sheetData>
    <row r="2" spans="2:46">
      <c r="B2" s="155" t="s">
        <v>55</v>
      </c>
      <c r="K2" s="132" t="s">
        <v>18</v>
      </c>
    </row>
    <row r="3" spans="2:46">
      <c r="J3" s="42"/>
      <c r="K3" s="43">
        <v>2001</v>
      </c>
      <c r="L3" s="43">
        <v>2002</v>
      </c>
      <c r="M3" s="43">
        <v>2003</v>
      </c>
      <c r="N3" s="43">
        <v>2004</v>
      </c>
      <c r="O3" s="43">
        <v>2005</v>
      </c>
      <c r="P3" s="43">
        <v>2006</v>
      </c>
      <c r="Q3" s="43">
        <v>2007</v>
      </c>
      <c r="R3" s="43">
        <v>2008</v>
      </c>
      <c r="S3" s="43">
        <v>2009</v>
      </c>
      <c r="T3" s="43">
        <v>2010</v>
      </c>
      <c r="U3" s="43">
        <v>2011</v>
      </c>
      <c r="V3" s="43">
        <v>2012</v>
      </c>
      <c r="W3" s="43">
        <v>2013</v>
      </c>
      <c r="X3" s="43">
        <v>2014</v>
      </c>
      <c r="Y3" s="43">
        <v>2015</v>
      </c>
      <c r="Z3" s="43">
        <v>2016</v>
      </c>
      <c r="AA3" s="43">
        <v>2017</v>
      </c>
      <c r="AB3" s="43">
        <v>2018</v>
      </c>
      <c r="AC3" s="43">
        <v>2019</v>
      </c>
      <c r="AD3" s="43">
        <v>2020</v>
      </c>
      <c r="AE3" s="43">
        <v>2021</v>
      </c>
      <c r="AF3" s="43">
        <v>2022</v>
      </c>
      <c r="AG3" s="43">
        <v>2023</v>
      </c>
      <c r="AH3" s="43">
        <v>2024</v>
      </c>
      <c r="AI3" s="43">
        <v>2025</v>
      </c>
      <c r="AJ3" s="43">
        <v>2026</v>
      </c>
      <c r="AK3" s="43">
        <v>2027</v>
      </c>
      <c r="AL3" s="43">
        <v>2028</v>
      </c>
      <c r="AM3" s="43">
        <v>2029</v>
      </c>
      <c r="AN3" s="43">
        <v>2030</v>
      </c>
      <c r="AO3" s="43">
        <v>2031</v>
      </c>
      <c r="AP3" s="43">
        <v>2032</v>
      </c>
      <c r="AQ3" s="43">
        <v>2033</v>
      </c>
      <c r="AR3" s="43">
        <v>2034</v>
      </c>
      <c r="AS3" s="43">
        <v>2035</v>
      </c>
      <c r="AT3" s="43">
        <v>2036</v>
      </c>
    </row>
    <row r="4" spans="2:46">
      <c r="J4" s="42" t="s">
        <v>14</v>
      </c>
      <c r="K4" s="45">
        <v>24.947755191215073</v>
      </c>
      <c r="L4" s="45">
        <v>21.811924723796878</v>
      </c>
      <c r="M4" s="45">
        <v>26.234575834847597</v>
      </c>
      <c r="N4" s="45">
        <v>28.710193237420842</v>
      </c>
      <c r="O4" s="45">
        <v>47.23282555766103</v>
      </c>
      <c r="P4" s="45">
        <v>49.072196191277236</v>
      </c>
      <c r="Q4" s="45">
        <v>35.278120037232931</v>
      </c>
      <c r="R4" s="45">
        <v>81.849535479547711</v>
      </c>
      <c r="S4" s="45">
        <v>40.940404985776418</v>
      </c>
      <c r="T4" s="45">
        <v>44.133956527376739</v>
      </c>
      <c r="U4" s="45">
        <v>49.517899144952096</v>
      </c>
      <c r="V4" s="45">
        <v>45.16</v>
      </c>
      <c r="W4" s="45">
        <v>54.617165786801323</v>
      </c>
      <c r="X4" s="45">
        <v>60.521599662743036</v>
      </c>
      <c r="Y4" s="45">
        <v>62.101219714985085</v>
      </c>
      <c r="Z4" s="45">
        <v>64.553544097087638</v>
      </c>
      <c r="AA4" s="45">
        <v>66.601187161106765</v>
      </c>
      <c r="AB4" s="45">
        <v>67.707217267916562</v>
      </c>
      <c r="AC4" s="45">
        <v>68.555149801904435</v>
      </c>
      <c r="AD4" s="45">
        <v>69.90924964415359</v>
      </c>
      <c r="AE4" s="45">
        <v>70.739621335153217</v>
      </c>
      <c r="AF4" s="45">
        <v>71.455041979336528</v>
      </c>
      <c r="AG4" s="45">
        <v>72.246513332263461</v>
      </c>
      <c r="AH4" s="45">
        <v>72.862284617068127</v>
      </c>
      <c r="AI4" s="45">
        <v>74.202426904833473</v>
      </c>
      <c r="AJ4" s="45">
        <v>76.215706749307401</v>
      </c>
      <c r="AK4" s="45">
        <v>78.366423473306924</v>
      </c>
      <c r="AL4" s="45">
        <v>80.329269693448197</v>
      </c>
      <c r="AM4" s="45">
        <v>82.389026252670376</v>
      </c>
      <c r="AN4" s="45">
        <v>84.212222401751816</v>
      </c>
      <c r="AO4" s="45">
        <v>86.141393751990648</v>
      </c>
      <c r="AP4" s="45">
        <v>87.91261833705002</v>
      </c>
      <c r="AQ4" s="45">
        <v>89.868956407847605</v>
      </c>
      <c r="AR4" s="45">
        <v>91.665854040074521</v>
      </c>
      <c r="AS4" s="45">
        <v>93.648776059218619</v>
      </c>
      <c r="AT4" s="45">
        <v>93.360178254899338</v>
      </c>
    </row>
    <row r="5" spans="2:46">
      <c r="J5" s="46"/>
      <c r="K5" s="47"/>
      <c r="L5" s="47"/>
      <c r="M5" s="47"/>
      <c r="N5" s="47"/>
      <c r="O5" s="47"/>
      <c r="P5" s="47"/>
      <c r="Q5" s="47"/>
      <c r="R5" s="48"/>
      <c r="S5" s="48"/>
      <c r="T5" s="48"/>
      <c r="U5" s="47"/>
      <c r="V5" s="48"/>
      <c r="W5" s="48"/>
      <c r="X5" s="48"/>
      <c r="Y5" s="48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</row>
    <row r="6" spans="2:46">
      <c r="J6" s="46"/>
      <c r="K6" s="47"/>
      <c r="L6" s="47"/>
      <c r="M6" s="47"/>
      <c r="N6" s="47"/>
      <c r="O6" s="47"/>
      <c r="P6" s="47"/>
      <c r="Q6" s="47"/>
      <c r="R6" s="48"/>
      <c r="S6" s="48"/>
      <c r="T6" s="48"/>
      <c r="U6" s="47"/>
      <c r="V6" s="48"/>
      <c r="W6" s="48"/>
      <c r="X6" s="48"/>
      <c r="Y6" s="48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</row>
    <row r="7" spans="2:46">
      <c r="J7" s="46"/>
      <c r="K7" s="47"/>
      <c r="L7" s="47"/>
      <c r="M7" s="47"/>
      <c r="N7" s="47"/>
      <c r="O7" s="47"/>
      <c r="P7" s="47"/>
      <c r="Q7" s="47"/>
      <c r="R7" s="48"/>
      <c r="S7" s="48"/>
      <c r="T7" s="48"/>
      <c r="U7" s="47"/>
      <c r="V7" s="48"/>
      <c r="W7" s="48"/>
      <c r="X7" s="48"/>
      <c r="Y7" s="48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</row>
    <row r="8" spans="2:46">
      <c r="J8" s="46"/>
      <c r="K8" s="47"/>
      <c r="L8" s="47"/>
      <c r="M8" s="47"/>
      <c r="N8" s="47"/>
      <c r="O8" s="47"/>
      <c r="P8" s="47"/>
      <c r="Q8" s="47"/>
      <c r="R8" s="48"/>
      <c r="S8" s="48"/>
      <c r="T8" s="48"/>
      <c r="U8" s="47"/>
      <c r="V8" s="48"/>
      <c r="W8" s="48"/>
      <c r="X8" s="48"/>
      <c r="Y8" s="48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</row>
    <row r="9" spans="2:46">
      <c r="J9" s="46"/>
      <c r="K9" s="47"/>
      <c r="L9" s="47"/>
      <c r="M9" s="47"/>
      <c r="N9" s="47"/>
      <c r="O9" s="47"/>
      <c r="P9" s="47"/>
      <c r="Q9" s="47"/>
      <c r="R9" s="48"/>
      <c r="S9" s="48"/>
      <c r="T9" s="48"/>
      <c r="U9" s="47"/>
      <c r="V9" s="48"/>
      <c r="W9" s="48"/>
      <c r="X9" s="48"/>
      <c r="Y9" s="48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</row>
    <row r="10" spans="2:46">
      <c r="J10" s="46"/>
      <c r="K10" s="47"/>
      <c r="L10" s="47"/>
      <c r="M10" s="47"/>
      <c r="N10" s="47"/>
      <c r="O10" s="47"/>
      <c r="P10" s="47"/>
      <c r="Q10" s="47"/>
      <c r="R10" s="48"/>
      <c r="S10" s="48"/>
      <c r="T10" s="48"/>
      <c r="U10" s="47"/>
      <c r="V10" s="48"/>
      <c r="W10" s="48"/>
      <c r="X10" s="48"/>
      <c r="Y10" s="48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</row>
    <row r="11" spans="2:46">
      <c r="J11" s="46"/>
      <c r="K11" s="47"/>
      <c r="L11" s="47"/>
      <c r="M11" s="47"/>
      <c r="N11" s="47"/>
      <c r="O11" s="47"/>
      <c r="P11" s="47"/>
      <c r="Q11" s="47"/>
      <c r="R11" s="48"/>
      <c r="S11" s="48"/>
      <c r="T11" s="48"/>
      <c r="U11" s="47"/>
      <c r="V11" s="48"/>
      <c r="W11" s="48"/>
      <c r="X11" s="48"/>
      <c r="Y11" s="48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</row>
    <row r="12" spans="2:46">
      <c r="J12" s="46"/>
      <c r="K12" s="47"/>
      <c r="L12" s="47"/>
      <c r="M12" s="47"/>
      <c r="N12" s="47"/>
      <c r="O12" s="47"/>
      <c r="P12" s="47"/>
      <c r="Q12" s="47"/>
      <c r="R12" s="48"/>
      <c r="S12" s="48"/>
      <c r="T12" s="48"/>
      <c r="U12" s="47"/>
      <c r="V12" s="48"/>
      <c r="W12" s="48"/>
      <c r="X12" s="48"/>
      <c r="Y12" s="48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</row>
    <row r="13" spans="2:46">
      <c r="J13" s="46"/>
      <c r="K13" s="47"/>
      <c r="L13" s="47"/>
      <c r="M13" s="47"/>
      <c r="N13" s="47"/>
      <c r="O13" s="47"/>
      <c r="P13" s="47"/>
      <c r="Q13" s="47"/>
      <c r="R13" s="48"/>
      <c r="S13" s="48"/>
      <c r="T13" s="48"/>
      <c r="U13" s="47"/>
      <c r="V13" s="48"/>
      <c r="W13" s="48"/>
      <c r="X13" s="48"/>
      <c r="Y13" s="48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</row>
    <row r="14" spans="2:46">
      <c r="J14" s="46"/>
      <c r="K14" s="47"/>
      <c r="L14" s="47"/>
      <c r="M14" s="47"/>
      <c r="N14" s="47"/>
      <c r="O14" s="47"/>
      <c r="P14" s="47"/>
      <c r="Q14" s="47"/>
      <c r="R14" s="48"/>
      <c r="S14" s="48"/>
      <c r="T14" s="48"/>
      <c r="U14" s="47"/>
      <c r="V14" s="48"/>
      <c r="W14" s="48"/>
      <c r="X14" s="48"/>
      <c r="Y14" s="48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</row>
    <row r="15" spans="2:46">
      <c r="J15" s="46"/>
      <c r="K15" s="47"/>
      <c r="L15" s="47"/>
      <c r="M15" s="47"/>
      <c r="N15" s="47"/>
      <c r="O15" s="47"/>
      <c r="P15" s="47"/>
      <c r="Q15" s="47"/>
      <c r="R15" s="48"/>
      <c r="S15" s="48"/>
      <c r="T15" s="48"/>
      <c r="U15" s="47"/>
      <c r="V15" s="48"/>
      <c r="W15" s="48"/>
      <c r="X15" s="48"/>
      <c r="Y15" s="48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</row>
    <row r="16" spans="2:46">
      <c r="J16" s="46"/>
      <c r="K16" s="47"/>
      <c r="L16" s="47"/>
      <c r="M16" s="47"/>
      <c r="N16" s="47"/>
      <c r="O16" s="47"/>
      <c r="P16" s="47"/>
      <c r="Q16" s="47"/>
      <c r="R16" s="48"/>
      <c r="S16" s="48"/>
      <c r="T16" s="48"/>
      <c r="U16" s="47"/>
      <c r="V16" s="48"/>
      <c r="W16" s="48"/>
      <c r="X16" s="48"/>
      <c r="Y16" s="48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</row>
    <row r="17" spans="10:46">
      <c r="J17" s="46"/>
      <c r="K17" s="47"/>
      <c r="L17" s="47"/>
      <c r="M17" s="47"/>
      <c r="N17" s="47"/>
      <c r="O17" s="47"/>
      <c r="P17" s="47"/>
      <c r="Q17" s="47"/>
      <c r="R17" s="48"/>
      <c r="S17" s="48"/>
      <c r="T17" s="48"/>
      <c r="U17" s="47"/>
      <c r="V17" s="48"/>
      <c r="W17" s="48"/>
      <c r="X17" s="48"/>
      <c r="Y17" s="48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</row>
    <row r="18" spans="10:46">
      <c r="J18" s="46"/>
      <c r="K18" s="47"/>
      <c r="L18" s="47"/>
      <c r="M18" s="47"/>
      <c r="N18" s="47"/>
      <c r="O18" s="47"/>
      <c r="P18" s="47"/>
      <c r="Q18" s="47"/>
      <c r="R18" s="48"/>
      <c r="S18" s="48"/>
      <c r="T18" s="48"/>
      <c r="U18" s="47"/>
      <c r="V18" s="48"/>
      <c r="W18" s="48"/>
      <c r="X18" s="48"/>
      <c r="Y18" s="48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</row>
    <row r="19" spans="10:46">
      <c r="J19" s="46"/>
      <c r="K19" s="47"/>
      <c r="L19" s="47"/>
      <c r="M19" s="47"/>
      <c r="N19" s="47"/>
      <c r="O19" s="47"/>
      <c r="P19" s="47"/>
      <c r="Q19" s="47"/>
      <c r="R19" s="48"/>
      <c r="S19" s="48"/>
      <c r="T19" s="48"/>
      <c r="U19" s="47"/>
      <c r="V19" s="48"/>
      <c r="W19" s="48"/>
      <c r="X19" s="48"/>
      <c r="Y19" s="48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</row>
    <row r="20" spans="10:46">
      <c r="J20" s="46"/>
      <c r="K20" s="47"/>
      <c r="L20" s="47"/>
      <c r="M20" s="47"/>
      <c r="N20" s="47"/>
      <c r="O20" s="47"/>
      <c r="P20" s="47"/>
      <c r="Q20" s="47"/>
      <c r="R20" s="48"/>
      <c r="S20" s="48"/>
      <c r="T20" s="48"/>
      <c r="U20" s="47"/>
      <c r="V20" s="48"/>
      <c r="W20" s="48"/>
      <c r="X20" s="48"/>
      <c r="Y20" s="48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</row>
    <row r="21" spans="10:46">
      <c r="V21" s="49"/>
      <c r="W21" s="49"/>
      <c r="X21" s="48"/>
      <c r="Y21" s="48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</row>
    <row r="22" spans="10:46">
      <c r="V22" s="49"/>
      <c r="W22" s="49"/>
      <c r="X22" s="48"/>
      <c r="Y22" s="48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</row>
    <row r="23" spans="10:46">
      <c r="V23" s="49"/>
      <c r="W23" s="49"/>
      <c r="X23" s="48"/>
      <c r="Y23" s="48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</row>
    <row r="24" spans="10:46"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B2:AV6"/>
  <sheetViews>
    <sheetView tabSelected="1" workbookViewId="0">
      <selection activeCell="M10" sqref="M10"/>
    </sheetView>
  </sheetViews>
  <sheetFormatPr defaultRowHeight="12.75"/>
  <cols>
    <col min="1" max="1" width="3.5703125" style="40" customWidth="1"/>
    <col min="2" max="2" width="8" style="40" customWidth="1"/>
    <col min="3" max="10" width="9.140625" style="40"/>
    <col min="11" max="11" width="10.140625" style="40" customWidth="1"/>
    <col min="12" max="12" width="24.140625" style="40" customWidth="1"/>
    <col min="13" max="13" width="12.7109375" style="40" customWidth="1"/>
    <col min="14" max="16384" width="9.140625" style="40"/>
  </cols>
  <sheetData>
    <row r="2" spans="2:48">
      <c r="B2" s="155" t="s">
        <v>22</v>
      </c>
      <c r="C2" s="137"/>
      <c r="D2" s="137"/>
      <c r="E2" s="137"/>
      <c r="F2" s="137"/>
      <c r="G2" s="137"/>
      <c r="H2" s="137"/>
      <c r="I2" s="137"/>
      <c r="J2" s="137"/>
      <c r="K2" s="137"/>
      <c r="L2" s="71" t="s">
        <v>23</v>
      </c>
    </row>
    <row r="3" spans="2:48">
      <c r="L3" s="42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43">
        <v>2006</v>
      </c>
      <c r="S3" s="43">
        <v>2007</v>
      </c>
      <c r="T3" s="43">
        <v>2008</v>
      </c>
      <c r="U3" s="43">
        <v>2009</v>
      </c>
      <c r="V3" s="43">
        <v>2010</v>
      </c>
      <c r="W3" s="43">
        <v>2011</v>
      </c>
      <c r="X3" s="43">
        <v>2012</v>
      </c>
      <c r="Y3" s="43">
        <v>2013</v>
      </c>
      <c r="Z3" s="43">
        <v>2014</v>
      </c>
      <c r="AA3" s="43">
        <v>2015</v>
      </c>
      <c r="AB3" s="43">
        <v>2016</v>
      </c>
      <c r="AC3" s="43">
        <v>2017</v>
      </c>
      <c r="AD3" s="43">
        <v>2018</v>
      </c>
      <c r="AE3" s="43">
        <v>2019</v>
      </c>
      <c r="AF3" s="43">
        <v>2020</v>
      </c>
      <c r="AG3" s="43">
        <v>2021</v>
      </c>
      <c r="AH3" s="43">
        <v>2022</v>
      </c>
      <c r="AI3" s="43">
        <v>2023</v>
      </c>
      <c r="AJ3" s="43">
        <v>2024</v>
      </c>
      <c r="AK3" s="43">
        <v>2025</v>
      </c>
      <c r="AL3" s="43">
        <v>2026</v>
      </c>
      <c r="AM3" s="43">
        <v>2027</v>
      </c>
      <c r="AN3" s="43">
        <v>2028</v>
      </c>
      <c r="AO3" s="43">
        <v>2029</v>
      </c>
      <c r="AP3" s="43">
        <v>2030</v>
      </c>
      <c r="AQ3" s="43">
        <v>2031</v>
      </c>
      <c r="AR3" s="43">
        <v>2032</v>
      </c>
      <c r="AS3" s="43">
        <v>2033</v>
      </c>
      <c r="AT3" s="43">
        <v>2034</v>
      </c>
      <c r="AU3" s="43">
        <v>2035</v>
      </c>
      <c r="AV3" s="43">
        <v>2036</v>
      </c>
    </row>
    <row r="4" spans="2:48" s="59" customFormat="1">
      <c r="L4" s="72" t="s">
        <v>24</v>
      </c>
      <c r="M4" s="8">
        <v>0</v>
      </c>
      <c r="N4" s="8">
        <v>0</v>
      </c>
      <c r="O4" s="8">
        <v>0</v>
      </c>
      <c r="P4" s="8">
        <v>6.0864290529900016</v>
      </c>
      <c r="Q4" s="8">
        <v>6.9396031998124998</v>
      </c>
      <c r="R4" s="8">
        <v>11.648721030283696</v>
      </c>
      <c r="S4" s="8">
        <v>0.44771843243801424</v>
      </c>
      <c r="T4" s="8">
        <v>17.588310393860223</v>
      </c>
      <c r="U4" s="8">
        <v>11.719268809360001</v>
      </c>
      <c r="V4" s="8">
        <v>12.267728347875</v>
      </c>
      <c r="W4" s="8">
        <v>11.290512059135001</v>
      </c>
      <c r="X4" s="8">
        <v>5.9028841562599998</v>
      </c>
      <c r="Y4" s="8">
        <v>17.882887072176803</v>
      </c>
      <c r="Z4" s="8">
        <v>20.547896197404935</v>
      </c>
      <c r="AA4" s="8">
        <v>23.247796194904872</v>
      </c>
      <c r="AB4" s="8">
        <v>25.94389559738994</v>
      </c>
      <c r="AC4" s="8">
        <v>28.673906847671187</v>
      </c>
      <c r="AD4" s="8">
        <v>31.489068726718166</v>
      </c>
      <c r="AE4" s="8">
        <v>34.382668566714166</v>
      </c>
      <c r="AF4" s="8">
        <v>37.393489837245937</v>
      </c>
      <c r="AG4" s="8">
        <v>43.069828745718645</v>
      </c>
      <c r="AH4" s="8">
        <v>48.966922173054328</v>
      </c>
      <c r="AI4" s="8">
        <v>55.126703667591698</v>
      </c>
      <c r="AJ4" s="8">
        <v>61.574172354308843</v>
      </c>
      <c r="AK4" s="8">
        <v>68.316895422385571</v>
      </c>
      <c r="AL4" s="8">
        <v>75.353875346883669</v>
      </c>
      <c r="AM4" s="8">
        <v>82.686142153553831</v>
      </c>
      <c r="AN4" s="8">
        <v>90.334491362284055</v>
      </c>
      <c r="AO4" s="8">
        <v>98.304441611040289</v>
      </c>
      <c r="AP4" s="8">
        <v>106.57605440136004</v>
      </c>
      <c r="AQ4" s="8">
        <v>115.13104227605689</v>
      </c>
      <c r="AR4" s="8">
        <v>123.9525088127203</v>
      </c>
      <c r="AS4" s="8">
        <v>133.04045401135022</v>
      </c>
      <c r="AT4" s="8">
        <v>142.39487787194673</v>
      </c>
      <c r="AU4" s="8">
        <v>152.01578039450976</v>
      </c>
      <c r="AV4" s="8">
        <v>161.90316157903933</v>
      </c>
    </row>
    <row r="5" spans="2:48" s="59" customFormat="1">
      <c r="L5" s="72" t="s">
        <v>25</v>
      </c>
      <c r="M5" s="8">
        <v>0</v>
      </c>
      <c r="N5" s="8">
        <v>0</v>
      </c>
      <c r="O5" s="8">
        <v>0</v>
      </c>
      <c r="P5" s="8">
        <v>6.0864290529900016</v>
      </c>
      <c r="Q5" s="8">
        <v>6.9396031998124998</v>
      </c>
      <c r="R5" s="8">
        <v>11.648721030283696</v>
      </c>
      <c r="S5" s="8">
        <v>0.44771843243801424</v>
      </c>
      <c r="T5" s="8">
        <v>17.588310393860223</v>
      </c>
      <c r="U5" s="8">
        <v>11.719268809360001</v>
      </c>
      <c r="V5" s="8">
        <v>12.267728347875</v>
      </c>
      <c r="W5" s="8">
        <v>11.290512059135001</v>
      </c>
      <c r="X5" s="8">
        <v>5.9028841562599998</v>
      </c>
      <c r="Y5" s="8">
        <v>17.882887072176803</v>
      </c>
      <c r="Z5" s="8">
        <v>20.547896197404935</v>
      </c>
      <c r="AA5" s="8">
        <v>23.247796194904872</v>
      </c>
      <c r="AB5" s="8">
        <v>25.94389559738994</v>
      </c>
      <c r="AC5" s="8">
        <v>19.819683567780636</v>
      </c>
      <c r="AD5" s="8">
        <v>24.54651860021637</v>
      </c>
      <c r="AE5" s="8">
        <v>24.468865952617367</v>
      </c>
      <c r="AF5" s="8">
        <v>25.896519160460308</v>
      </c>
      <c r="AG5" s="8">
        <v>27.517199344792378</v>
      </c>
      <c r="AH5" s="8">
        <v>28.883138246232395</v>
      </c>
      <c r="AI5" s="8">
        <v>30.098698445495486</v>
      </c>
      <c r="AJ5" s="8">
        <v>31.509870612538769</v>
      </c>
      <c r="AK5" s="8">
        <v>33.521951411969155</v>
      </c>
      <c r="AL5" s="8">
        <v>32.669498956968866</v>
      </c>
      <c r="AM5" s="8">
        <v>30.6824115900001</v>
      </c>
      <c r="AN5" s="8">
        <v>30.782331434479627</v>
      </c>
      <c r="AO5" s="8">
        <v>28.523987942644379</v>
      </c>
      <c r="AP5" s="8">
        <v>28.362148297520353</v>
      </c>
      <c r="AQ5" s="8">
        <v>28.362148297520353</v>
      </c>
      <c r="AR5" s="8">
        <v>28.362148297520353</v>
      </c>
      <c r="AS5" s="8">
        <v>28.362148297520353</v>
      </c>
      <c r="AT5" s="8">
        <v>28.362148297520353</v>
      </c>
      <c r="AU5" s="8">
        <v>28.362148297520353</v>
      </c>
      <c r="AV5" s="8">
        <v>28.362148297520353</v>
      </c>
    </row>
    <row r="6" spans="2:48">
      <c r="L6" s="79" t="s">
        <v>54</v>
      </c>
      <c r="M6" s="8">
        <v>0</v>
      </c>
      <c r="N6" s="8">
        <v>0</v>
      </c>
      <c r="O6" s="8">
        <v>0</v>
      </c>
      <c r="P6" s="8">
        <v>6.0864290529900016</v>
      </c>
      <c r="Q6" s="8">
        <v>6.9396031998124998</v>
      </c>
      <c r="R6" s="8">
        <v>11.648721030283696</v>
      </c>
      <c r="S6" s="8">
        <v>0.44771843243801424</v>
      </c>
      <c r="T6" s="8">
        <v>17.588310393860223</v>
      </c>
      <c r="U6" s="8">
        <v>11.719268809360001</v>
      </c>
      <c r="V6" s="8">
        <v>12.267728347875</v>
      </c>
      <c r="W6" s="8">
        <v>11.290512059135001</v>
      </c>
      <c r="X6" s="8">
        <v>5.9028841562599998</v>
      </c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B1:AH46"/>
  <sheetViews>
    <sheetView workbookViewId="0"/>
  </sheetViews>
  <sheetFormatPr defaultRowHeight="12.75"/>
  <cols>
    <col min="1" max="1" width="4.7109375" style="10" customWidth="1"/>
    <col min="2" max="10" width="9.140625" style="10"/>
    <col min="11" max="11" width="10" style="10" customWidth="1"/>
    <col min="12" max="12" width="9.140625" style="10"/>
    <col min="13" max="13" width="12.5703125" style="10" customWidth="1"/>
    <col min="14" max="14" width="16.140625" style="10" customWidth="1"/>
    <col min="15" max="15" width="11.5703125" style="10" customWidth="1"/>
    <col min="16" max="17" width="9.140625" style="10"/>
    <col min="18" max="18" width="33.5703125" style="74" customWidth="1"/>
    <col min="19" max="26" width="9.140625" style="74"/>
    <col min="27" max="27" width="10.140625" style="74" bestFit="1" customWidth="1"/>
    <col min="28" max="34" width="9.140625" style="74"/>
    <col min="35" max="16384" width="9.140625" style="10"/>
  </cols>
  <sheetData>
    <row r="1" spans="2:16">
      <c r="L1" s="10" t="s">
        <v>26</v>
      </c>
    </row>
    <row r="2" spans="2:16" ht="13.5" thickBot="1">
      <c r="B2" s="132" t="s">
        <v>27</v>
      </c>
      <c r="L2" s="132" t="s">
        <v>28</v>
      </c>
      <c r="M2" s="132"/>
    </row>
    <row r="3" spans="2:16">
      <c r="L3" s="80"/>
      <c r="M3" s="81" t="s">
        <v>29</v>
      </c>
      <c r="N3" s="82"/>
      <c r="O3" s="82"/>
      <c r="P3" s="83"/>
    </row>
    <row r="4" spans="2:16">
      <c r="L4" s="84"/>
      <c r="M4" s="85" t="s">
        <v>54</v>
      </c>
      <c r="N4" s="74" t="s">
        <v>9</v>
      </c>
      <c r="O4" s="74" t="s">
        <v>8</v>
      </c>
      <c r="P4" s="86" t="s">
        <v>30</v>
      </c>
    </row>
    <row r="5" spans="2:16">
      <c r="L5" s="84">
        <v>1994</v>
      </c>
      <c r="M5" s="85">
        <v>2585</v>
      </c>
      <c r="N5" s="74"/>
      <c r="O5" s="74"/>
      <c r="P5" s="86"/>
    </row>
    <row r="6" spans="2:16">
      <c r="L6" s="84">
        <v>1995</v>
      </c>
      <c r="M6" s="85">
        <v>2945</v>
      </c>
      <c r="N6" s="74"/>
      <c r="O6" s="74"/>
      <c r="P6" s="86"/>
    </row>
    <row r="7" spans="2:16">
      <c r="L7" s="84">
        <v>1996</v>
      </c>
      <c r="M7" s="85">
        <v>3310</v>
      </c>
      <c r="N7" s="74"/>
      <c r="O7" s="74"/>
      <c r="P7" s="86"/>
    </row>
    <row r="8" spans="2:16">
      <c r="L8" s="84">
        <v>1997</v>
      </c>
      <c r="M8" s="85">
        <v>3643</v>
      </c>
      <c r="N8" s="74"/>
      <c r="O8" s="74"/>
      <c r="P8" s="86"/>
    </row>
    <row r="9" spans="2:16">
      <c r="L9" s="84">
        <v>1998</v>
      </c>
      <c r="M9" s="85">
        <v>3318</v>
      </c>
      <c r="N9" s="74"/>
      <c r="O9" s="74"/>
      <c r="P9" s="86"/>
    </row>
    <row r="10" spans="2:16">
      <c r="L10" s="84">
        <v>1999</v>
      </c>
      <c r="M10" s="85">
        <v>3495</v>
      </c>
      <c r="N10" s="74"/>
      <c r="O10" s="74"/>
      <c r="P10" s="86"/>
    </row>
    <row r="11" spans="2:16">
      <c r="L11" s="84">
        <v>2000</v>
      </c>
      <c r="M11" s="85">
        <v>3187</v>
      </c>
      <c r="N11" s="74"/>
      <c r="O11" s="74"/>
      <c r="P11" s="86"/>
    </row>
    <row r="12" spans="2:16">
      <c r="L12" s="84">
        <v>2001</v>
      </c>
      <c r="M12" s="85">
        <v>3451</v>
      </c>
      <c r="N12" s="74"/>
      <c r="O12" s="74"/>
      <c r="P12" s="86"/>
    </row>
    <row r="13" spans="2:16">
      <c r="L13" s="84">
        <v>2002</v>
      </c>
      <c r="M13" s="85">
        <v>3467</v>
      </c>
      <c r="N13" s="74"/>
      <c r="O13" s="74"/>
      <c r="P13" s="86"/>
    </row>
    <row r="14" spans="2:16">
      <c r="L14" s="84">
        <v>2003</v>
      </c>
      <c r="M14" s="85">
        <v>3470</v>
      </c>
      <c r="N14" s="74"/>
      <c r="O14" s="74"/>
      <c r="P14" s="86"/>
    </row>
    <row r="15" spans="2:16">
      <c r="L15" s="84">
        <v>2004</v>
      </c>
      <c r="M15" s="85">
        <v>3770</v>
      </c>
      <c r="N15" s="74"/>
      <c r="O15" s="74"/>
      <c r="P15" s="86"/>
    </row>
    <row r="16" spans="2:16">
      <c r="L16" s="84">
        <v>2005</v>
      </c>
      <c r="M16" s="85">
        <v>3856</v>
      </c>
      <c r="N16" s="74"/>
      <c r="O16" s="74"/>
      <c r="P16" s="86"/>
    </row>
    <row r="17" spans="12:29">
      <c r="L17" s="84">
        <v>2006</v>
      </c>
      <c r="M17" s="85">
        <v>4049</v>
      </c>
      <c r="N17" s="74"/>
      <c r="O17" s="74"/>
      <c r="P17" s="86"/>
    </row>
    <row r="18" spans="12:29">
      <c r="L18" s="84">
        <v>2007</v>
      </c>
      <c r="M18" s="87">
        <v>4948.142866666667</v>
      </c>
      <c r="N18" s="74"/>
      <c r="O18" s="74"/>
      <c r="P18" s="86"/>
    </row>
    <row r="19" spans="12:29">
      <c r="L19" s="84">
        <v>2008</v>
      </c>
      <c r="M19" s="87">
        <v>5981.4901730158736</v>
      </c>
      <c r="N19" s="74"/>
      <c r="O19" s="74"/>
      <c r="P19" s="86"/>
    </row>
    <row r="20" spans="12:29">
      <c r="L20" s="84">
        <v>2009</v>
      </c>
      <c r="M20" s="87">
        <v>7421.779696825397</v>
      </c>
      <c r="N20" s="74"/>
      <c r="O20" s="74"/>
      <c r="P20" s="86"/>
    </row>
    <row r="21" spans="12:29">
      <c r="L21" s="84">
        <v>2010</v>
      </c>
      <c r="M21" s="87">
        <v>8564.4576333333334</v>
      </c>
      <c r="N21" s="74"/>
      <c r="O21" s="74"/>
      <c r="P21" s="86"/>
    </row>
    <row r="22" spans="12:29">
      <c r="L22" s="84">
        <v>2011</v>
      </c>
      <c r="M22" s="87">
        <v>10373.406522222222</v>
      </c>
      <c r="N22" s="74"/>
      <c r="O22" s="74"/>
      <c r="P22" s="86"/>
    </row>
    <row r="23" spans="12:29">
      <c r="L23" s="84">
        <v>2012</v>
      </c>
      <c r="M23" s="87">
        <v>12230.208003703703</v>
      </c>
      <c r="N23" s="88">
        <v>12230.208003703703</v>
      </c>
      <c r="O23" s="88">
        <v>12230.208003703703</v>
      </c>
      <c r="P23" s="86">
        <v>19729</v>
      </c>
      <c r="Y23" s="88"/>
      <c r="Z23" s="88"/>
      <c r="AA23" s="88"/>
      <c r="AC23" s="88"/>
    </row>
    <row r="24" spans="12:29">
      <c r="L24" s="84">
        <v>2013</v>
      </c>
      <c r="M24" s="85"/>
      <c r="N24" s="74">
        <v>12430.208003703703</v>
      </c>
      <c r="O24" s="74">
        <v>12787.248448148148</v>
      </c>
      <c r="P24" s="86">
        <v>19729</v>
      </c>
      <c r="Y24" s="88"/>
      <c r="Z24" s="88"/>
      <c r="AA24" s="88"/>
      <c r="AC24" s="88"/>
    </row>
    <row r="25" spans="12:29">
      <c r="L25" s="84">
        <v>2014</v>
      </c>
      <c r="M25" s="85"/>
      <c r="N25" s="74">
        <v>12630.208003703703</v>
      </c>
      <c r="O25" s="74">
        <v>13287.248448148148</v>
      </c>
      <c r="P25" s="86">
        <v>19729</v>
      </c>
      <c r="Y25" s="88"/>
      <c r="Z25" s="88"/>
      <c r="AA25" s="88"/>
      <c r="AC25" s="88"/>
    </row>
    <row r="26" spans="12:29">
      <c r="L26" s="84">
        <v>2015</v>
      </c>
      <c r="M26" s="85"/>
      <c r="N26" s="74">
        <v>12830.208003703703</v>
      </c>
      <c r="O26" s="74">
        <v>13887.248448148148</v>
      </c>
      <c r="P26" s="86">
        <v>19729</v>
      </c>
      <c r="Y26" s="88"/>
      <c r="Z26" s="88"/>
      <c r="AA26" s="88"/>
      <c r="AC26" s="88"/>
    </row>
    <row r="27" spans="12:29">
      <c r="L27" s="84">
        <v>2016</v>
      </c>
      <c r="M27" s="85"/>
      <c r="N27" s="74">
        <v>13130.208003703703</v>
      </c>
      <c r="O27" s="74">
        <v>14587.248448148148</v>
      </c>
      <c r="P27" s="86">
        <v>19729</v>
      </c>
      <c r="Y27" s="88"/>
      <c r="Z27" s="88"/>
      <c r="AA27" s="88"/>
      <c r="AC27" s="88"/>
    </row>
    <row r="28" spans="12:29">
      <c r="L28" s="84">
        <v>2017</v>
      </c>
      <c r="M28" s="85"/>
      <c r="N28" s="74">
        <v>13430.208003703703</v>
      </c>
      <c r="O28" s="74">
        <v>15217.248448148148</v>
      </c>
      <c r="P28" s="86">
        <v>19729</v>
      </c>
      <c r="Y28" s="88"/>
      <c r="Z28" s="88"/>
      <c r="AA28" s="88"/>
      <c r="AC28" s="88"/>
    </row>
    <row r="29" spans="12:29">
      <c r="L29" s="84">
        <v>2018</v>
      </c>
      <c r="M29" s="85"/>
      <c r="N29" s="74">
        <v>13730.208003703703</v>
      </c>
      <c r="O29" s="74">
        <v>15721.248448148148</v>
      </c>
      <c r="P29" s="86">
        <v>19729</v>
      </c>
      <c r="Y29" s="88"/>
      <c r="Z29" s="88"/>
      <c r="AA29" s="88"/>
      <c r="AC29" s="88"/>
    </row>
    <row r="30" spans="12:29">
      <c r="L30" s="84">
        <v>2019</v>
      </c>
      <c r="M30" s="85"/>
      <c r="N30" s="74">
        <v>13810.3</v>
      </c>
      <c r="O30" s="74">
        <v>15783.2</v>
      </c>
      <c r="P30" s="86">
        <v>19729</v>
      </c>
      <c r="Y30" s="88"/>
      <c r="Z30" s="88"/>
      <c r="AA30" s="88"/>
      <c r="AC30" s="88"/>
    </row>
    <row r="31" spans="12:29">
      <c r="L31" s="84">
        <v>2020</v>
      </c>
      <c r="M31" s="85"/>
      <c r="N31" s="74">
        <v>13810.3</v>
      </c>
      <c r="O31" s="74">
        <v>15783.2</v>
      </c>
      <c r="P31" s="86">
        <v>19729</v>
      </c>
      <c r="Y31" s="88"/>
      <c r="Z31" s="88"/>
      <c r="AA31" s="88"/>
      <c r="AC31" s="88"/>
    </row>
    <row r="32" spans="12:29">
      <c r="L32" s="84">
        <v>2021</v>
      </c>
      <c r="M32" s="85"/>
      <c r="N32" s="74">
        <v>13810.3</v>
      </c>
      <c r="O32" s="74">
        <v>15783.2</v>
      </c>
      <c r="P32" s="86">
        <v>19729</v>
      </c>
      <c r="Y32" s="88"/>
      <c r="Z32" s="88"/>
      <c r="AA32" s="88"/>
      <c r="AC32" s="88"/>
    </row>
    <row r="33" spans="12:29">
      <c r="L33" s="84">
        <v>2022</v>
      </c>
      <c r="M33" s="85"/>
      <c r="N33" s="74">
        <v>13810.3</v>
      </c>
      <c r="O33" s="74">
        <v>15783.2</v>
      </c>
      <c r="P33" s="86">
        <v>19729</v>
      </c>
      <c r="Y33" s="88"/>
      <c r="Z33" s="88"/>
      <c r="AA33" s="88"/>
      <c r="AC33" s="88"/>
    </row>
    <row r="34" spans="12:29">
      <c r="L34" s="84">
        <v>2023</v>
      </c>
      <c r="M34" s="85"/>
      <c r="N34" s="74">
        <v>13810.3</v>
      </c>
      <c r="O34" s="74">
        <v>15783.2</v>
      </c>
      <c r="P34" s="86">
        <v>19729</v>
      </c>
      <c r="Y34" s="88"/>
      <c r="Z34" s="88"/>
      <c r="AA34" s="88"/>
      <c r="AC34" s="88"/>
    </row>
    <row r="35" spans="12:29">
      <c r="L35" s="84">
        <v>2024</v>
      </c>
      <c r="M35" s="85"/>
      <c r="N35" s="74">
        <v>13810.3</v>
      </c>
      <c r="O35" s="74">
        <v>15783.2</v>
      </c>
      <c r="P35" s="86">
        <v>19729</v>
      </c>
      <c r="Y35" s="88"/>
      <c r="Z35" s="88"/>
      <c r="AA35" s="88"/>
      <c r="AC35" s="88"/>
    </row>
    <row r="36" spans="12:29">
      <c r="L36" s="84">
        <v>2025</v>
      </c>
      <c r="M36" s="85"/>
      <c r="N36" s="74">
        <v>13810.3</v>
      </c>
      <c r="O36" s="74">
        <v>15783.2</v>
      </c>
      <c r="P36" s="86">
        <v>19729</v>
      </c>
      <c r="Y36" s="88"/>
      <c r="Z36" s="88"/>
      <c r="AA36" s="88"/>
      <c r="AC36" s="88"/>
    </row>
    <row r="37" spans="12:29">
      <c r="L37" s="84">
        <v>2026</v>
      </c>
      <c r="M37" s="85"/>
      <c r="N37" s="74">
        <v>13810.3</v>
      </c>
      <c r="O37" s="74">
        <v>15783.2</v>
      </c>
      <c r="P37" s="86">
        <v>19730</v>
      </c>
      <c r="Y37" s="88"/>
      <c r="Z37" s="88"/>
      <c r="AA37" s="88"/>
      <c r="AC37" s="88"/>
    </row>
    <row r="38" spans="12:29">
      <c r="L38" s="84">
        <v>2027</v>
      </c>
      <c r="M38" s="85"/>
      <c r="N38" s="74">
        <v>13810.3</v>
      </c>
      <c r="O38" s="74">
        <v>15783.2</v>
      </c>
      <c r="P38" s="86">
        <v>19731</v>
      </c>
      <c r="Y38" s="88"/>
      <c r="Z38" s="88"/>
      <c r="AA38" s="88"/>
      <c r="AC38" s="88"/>
    </row>
    <row r="39" spans="12:29">
      <c r="L39" s="84">
        <v>2028</v>
      </c>
      <c r="M39" s="85"/>
      <c r="N39" s="74">
        <v>13810.3</v>
      </c>
      <c r="O39" s="74">
        <v>15783.2</v>
      </c>
      <c r="P39" s="86">
        <v>19732</v>
      </c>
      <c r="Y39" s="88"/>
      <c r="Z39" s="88"/>
      <c r="AA39" s="88"/>
      <c r="AC39" s="88"/>
    </row>
    <row r="40" spans="12:29">
      <c r="L40" s="84">
        <v>2029</v>
      </c>
      <c r="M40" s="85"/>
      <c r="N40" s="74">
        <v>13810.3</v>
      </c>
      <c r="O40" s="74">
        <v>15783.2</v>
      </c>
      <c r="P40" s="86">
        <v>19733</v>
      </c>
      <c r="Y40" s="88"/>
      <c r="Z40" s="88"/>
      <c r="AA40" s="88"/>
      <c r="AC40" s="88"/>
    </row>
    <row r="41" spans="12:29">
      <c r="L41" s="84">
        <v>2030</v>
      </c>
      <c r="M41" s="85"/>
      <c r="N41" s="74">
        <v>13810.3</v>
      </c>
      <c r="O41" s="74">
        <v>15783.2</v>
      </c>
      <c r="P41" s="86">
        <v>19734</v>
      </c>
      <c r="Y41" s="88"/>
      <c r="Z41" s="88"/>
      <c r="AA41" s="88"/>
      <c r="AC41" s="88"/>
    </row>
    <row r="42" spans="12:29">
      <c r="L42" s="84">
        <v>2031</v>
      </c>
      <c r="M42" s="85"/>
      <c r="N42" s="74">
        <v>13810.3</v>
      </c>
      <c r="O42" s="74">
        <v>15783.2</v>
      </c>
      <c r="P42" s="86">
        <v>19734</v>
      </c>
      <c r="Y42" s="88"/>
      <c r="Z42" s="88"/>
      <c r="AA42" s="88"/>
      <c r="AC42" s="88"/>
    </row>
    <row r="43" spans="12:29">
      <c r="L43" s="84">
        <v>2032</v>
      </c>
      <c r="M43" s="85"/>
      <c r="N43" s="74">
        <v>13810.3</v>
      </c>
      <c r="O43" s="74">
        <v>15783.2</v>
      </c>
      <c r="P43" s="86">
        <v>19734</v>
      </c>
      <c r="Y43" s="88"/>
      <c r="Z43" s="88"/>
      <c r="AA43" s="88"/>
      <c r="AC43" s="88"/>
    </row>
    <row r="44" spans="12:29">
      <c r="L44" s="84">
        <v>2033</v>
      </c>
      <c r="M44" s="85"/>
      <c r="N44" s="74">
        <v>13810.3</v>
      </c>
      <c r="O44" s="74">
        <v>15783.2</v>
      </c>
      <c r="P44" s="86">
        <v>19734</v>
      </c>
      <c r="Y44" s="88"/>
      <c r="Z44" s="88"/>
      <c r="AA44" s="88"/>
      <c r="AC44" s="88"/>
    </row>
    <row r="45" spans="12:29">
      <c r="L45" s="84">
        <v>2034</v>
      </c>
      <c r="M45" s="85"/>
      <c r="N45" s="74">
        <v>13810.3</v>
      </c>
      <c r="O45" s="74">
        <v>15783.2</v>
      </c>
      <c r="P45" s="86">
        <v>19734</v>
      </c>
      <c r="Y45" s="88"/>
      <c r="Z45" s="88"/>
      <c r="AA45" s="88"/>
      <c r="AC45" s="88"/>
    </row>
    <row r="46" spans="12:29" ht="13.5" thickBot="1">
      <c r="L46" s="89">
        <v>2035</v>
      </c>
      <c r="M46" s="90"/>
      <c r="N46" s="91">
        <v>13810.3</v>
      </c>
      <c r="O46" s="91">
        <v>15783.2</v>
      </c>
      <c r="P46" s="92">
        <v>19734</v>
      </c>
      <c r="Y46" s="88"/>
      <c r="Z46" s="88"/>
      <c r="AA46" s="88"/>
      <c r="AC46" s="88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79796030E0745AF0C5DD8AB7C9DB4" ma:contentTypeVersion="3" ma:contentTypeDescription="Create a new document." ma:contentTypeScope="" ma:versionID="9a3e1d7f288bcbf2a5030b15acffb71e">
  <xsd:schema xmlns:xsd="http://www.w3.org/2001/XMLSchema" xmlns:xs="http://www.w3.org/2001/XMLSchema" xmlns:p="http://schemas.microsoft.com/office/2006/metadata/properties" xmlns:ns2="faac5d55-1921-421f-aaab-07690666a227" targetNamespace="http://schemas.microsoft.com/office/2006/metadata/properties" ma:root="true" ma:fieldsID="1fc64e5b8d4eab27e6bd455c55b46aa4" ns2:_="">
    <xsd:import namespace="faac5d55-1921-421f-aaab-07690666a227"/>
    <xsd:element name="properties">
      <xsd:complexType>
        <xsd:sequence>
          <xsd:element name="documentManagement">
            <xsd:complexType>
              <xsd:all>
                <xsd:element ref="ns2:Original_x0020_Upload_x0020_Date" minOccurs="0"/>
                <xsd:element ref="ns2:Document_x0020_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c5d55-1921-421f-aaab-07690666a227" elementFormDefault="qualified">
    <xsd:import namespace="http://schemas.microsoft.com/office/2006/documentManagement/types"/>
    <xsd:import namespace="http://schemas.microsoft.com/office/infopath/2007/PartnerControls"/>
    <xsd:element name="Original_x0020_Upload_x0020_Date" ma:index="8" nillable="true" ma:displayName="Original Upload Date" ma:format="DateOnly" ma:internalName="Original_x0020_Upload_x0020_Date">
      <xsd:simpleType>
        <xsd:restriction base="dms:DateTime"/>
      </xsd:simpleType>
    </xsd:element>
    <xsd:element name="Document_x0020_Owner" ma:index="9" nillable="true" ma:displayName="Document Owner" ma:list="UserInfo" ma:SharePointGroup="0" ma:internalName="Document_x0020_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faac5d55-1921-421f-aaab-07690666a227">
      <UserInfo>
        <DisplayName/>
        <AccountId xsi:nil="true"/>
        <AccountType/>
      </UserInfo>
    </Document_x0020_Owner>
    <Original_x0020_Upload_x0020_Date xmlns="faac5d55-1921-421f-aaab-07690666a227" xsi:nil="true"/>
  </documentManagement>
</p:properties>
</file>

<file path=customXml/itemProps1.xml><?xml version="1.0" encoding="utf-8"?>
<ds:datastoreItem xmlns:ds="http://schemas.openxmlformats.org/officeDocument/2006/customXml" ds:itemID="{23D71C1D-C43D-4297-8DDF-1AC5E63B0B23}"/>
</file>

<file path=customXml/itemProps2.xml><?xml version="1.0" encoding="utf-8"?>
<ds:datastoreItem xmlns:ds="http://schemas.openxmlformats.org/officeDocument/2006/customXml" ds:itemID="{A582CCFF-5DFD-498D-B0DB-EE336B0B03D3}"/>
</file>

<file path=customXml/itemProps3.xml><?xml version="1.0" encoding="utf-8"?>
<ds:datastoreItem xmlns:ds="http://schemas.openxmlformats.org/officeDocument/2006/customXml" ds:itemID="{87CD5BD2-DE22-4557-9726-71E357B726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Figure 3 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Figure 47</vt:lpstr>
      <vt:lpstr>Figure 48</vt:lpstr>
      <vt:lpstr>Figure 49</vt:lpstr>
      <vt:lpstr>Figure 50</vt:lpstr>
      <vt:lpstr>Figure 51</vt:lpstr>
      <vt:lpstr>Figure 52</vt:lpstr>
      <vt:lpstr>Figure 53</vt:lpstr>
      <vt:lpstr>Figure 54</vt:lpstr>
      <vt:lpstr>Figure 55</vt:lpstr>
      <vt:lpstr>Figure 56</vt:lpstr>
      <vt:lpstr>Figure 57</vt:lpstr>
      <vt:lpstr>Figure 58</vt:lpstr>
      <vt:lpstr>Figure 59</vt:lpstr>
      <vt:lpstr>Figure 60</vt:lpstr>
      <vt:lpstr>Figure 61</vt:lpstr>
      <vt:lpstr>Figure 62</vt:lpstr>
      <vt:lpstr>Figure 63</vt:lpstr>
      <vt:lpstr>Figure 64</vt:lpstr>
      <vt:lpstr>Figure 67</vt:lpstr>
      <vt:lpstr>Figure 68</vt:lpstr>
      <vt:lpstr>Figure 69</vt:lpstr>
      <vt:lpstr>Figure 71</vt:lpstr>
    </vt:vector>
  </TitlesOfParts>
  <Company>National Grid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rhiannon.grey</dc:creator>
  <cp:lastModifiedBy>chris.thompson</cp:lastModifiedBy>
  <dcterms:created xsi:type="dcterms:W3CDTF">2013-07-22T13:40:09Z</dcterms:created>
  <dcterms:modified xsi:type="dcterms:W3CDTF">2013-09-02T12:41:36Z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0x0101000FB79796030E0745AF0C5DD8AB7C9DB4</vt:lpwstr>
  </property>
</Properties>
</file>