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jpe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media/image3.png" ContentType="image/png"/>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defaultThemeVersion="202300"/>
  <mc:AlternateContent xmlns:mc="http://schemas.openxmlformats.org/markup-compatibility/2006">
    <mc:Choice Requires="x15">
      <x15ac:absPath xmlns:x15ac="http://schemas.microsoft.com/office/spreadsheetml/2010/11/ac" url="https://nationalgridplc.sharepoint.com/sites/GRP-INT-UK-GroupFinancialControl/GFC/ESG, Impact &amp; Sustainability Reporting/External Reporting/FY25/14.0 FY25 Published ESG Reports and Docs/13 May Versions/"/>
    </mc:Choice>
  </mc:AlternateContent>
  <xr:revisionPtr revIDLastSave="0" documentId="8_{F021CA4C-12E8-4FF5-A446-2AD6B66F260E}" xr6:coauthVersionLast="47" xr6:coauthVersionMax="47" xr10:uidLastSave="{00000000-0000-0000-0000-000000000000}"/>
  <bookViews>
    <workbookView xWindow="-120" yWindow="-120" windowWidth="29040" windowHeight="15840" tabRatio="926" xr2:uid="{00000000-000D-0000-FFFF-FFFF00000000}"/>
  </bookViews>
  <sheets>
    <sheet name="Cover" sheetId="7" r:id="rId1"/>
    <sheet name="Contents" sheetId="2" r:id="rId2"/>
    <sheet name="1.ResponsibleBusinessDataTables" sheetId="1" r:id="rId3"/>
    <sheet name="2. EU Taxonomy Cover Sheet" sheetId="3" r:id="rId4"/>
    <sheet name="3. EU Taxonomy Turnover" sheetId="4" r:id="rId5"/>
    <sheet name="4. EU Taxonomy Opex" sheetId="5" r:id="rId6"/>
    <sheet name="5. EU Taxonomy Capex" sheetId="6" r:id="rId7"/>
    <sheet name="6. Other Informatio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8" l="1"/>
  <c r="E45" i="5"/>
  <c r="D31" i="4"/>
  <c r="D46" i="4"/>
  <c r="D52" i="4"/>
  <c r="E50" i="4"/>
  <c r="C12" i="8"/>
  <c r="C64" i="6"/>
  <c r="D40" i="6"/>
  <c r="C65" i="6"/>
  <c r="C66" i="6"/>
  <c r="D58" i="6"/>
  <c r="D54" i="6"/>
  <c r="D55" i="6"/>
  <c r="D61" i="6"/>
  <c r="E61" i="6"/>
  <c r="E60" i="6"/>
  <c r="E59" i="6"/>
  <c r="E58" i="6"/>
  <c r="E55" i="6"/>
  <c r="E54" i="6"/>
  <c r="E53" i="6"/>
  <c r="E52" i="6"/>
  <c r="E51" i="6"/>
  <c r="E50" i="6"/>
  <c r="E49" i="6"/>
  <c r="E48" i="6"/>
  <c r="E47" i="6"/>
  <c r="E46" i="6"/>
  <c r="E45" i="6"/>
  <c r="E44" i="6"/>
  <c r="E43" i="6"/>
  <c r="E42" i="6"/>
  <c r="G40" i="6"/>
  <c r="F40"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D33" i="5"/>
  <c r="D49" i="5"/>
  <c r="D50" i="5"/>
  <c r="D53" i="5"/>
  <c r="D56" i="5"/>
  <c r="E56" i="5"/>
  <c r="E55" i="5"/>
  <c r="E54" i="5"/>
  <c r="E53" i="5"/>
  <c r="E50" i="5"/>
  <c r="E49" i="5"/>
  <c r="E48" i="5"/>
  <c r="E47" i="5"/>
  <c r="E46" i="5"/>
  <c r="E44" i="5"/>
  <c r="E43" i="5"/>
  <c r="E42" i="5"/>
  <c r="E41" i="5"/>
  <c r="E40" i="5"/>
  <c r="E39" i="5"/>
  <c r="E38" i="5"/>
  <c r="E37" i="5"/>
  <c r="E36" i="5"/>
  <c r="E35" i="5"/>
  <c r="G33" i="5"/>
  <c r="E33" i="5"/>
  <c r="E32" i="5"/>
  <c r="E31" i="5"/>
  <c r="E30" i="5"/>
  <c r="E29" i="5"/>
  <c r="E28" i="5"/>
  <c r="E27" i="5"/>
  <c r="E26" i="5"/>
  <c r="E25" i="5"/>
  <c r="E24" i="5"/>
  <c r="E21" i="5"/>
  <c r="E20" i="5"/>
  <c r="E19" i="5"/>
  <c r="E18" i="5"/>
  <c r="E17" i="5"/>
  <c r="E16" i="5"/>
  <c r="E15" i="5"/>
  <c r="E14" i="5"/>
  <c r="D45" i="4"/>
  <c r="D49" i="4"/>
  <c r="E52" i="4"/>
  <c r="E51" i="4"/>
  <c r="E49"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L49" i="3"/>
  <c r="L48" i="3"/>
  <c r="L47" i="3"/>
  <c r="L30" i="3"/>
  <c r="L29" i="3"/>
  <c r="L28" i="3"/>
  <c r="L12" i="3"/>
  <c r="L11" i="3"/>
  <c r="L10" i="3"/>
  <c r="F120" i="1"/>
</calcChain>
</file>

<file path=xl/sharedStrings.xml><?xml version="1.0" encoding="utf-8"?>
<sst xmlns="http://schemas.openxmlformats.org/spreadsheetml/2006/main" count="1344" uniqueCount="396">
  <si>
    <t>Financial Year Ended 31 March 2025</t>
  </si>
  <si>
    <t>Metric</t>
  </si>
  <si>
    <r>
      <rPr>
        <sz val="10"/>
        <color rgb="FFFFFFFF"/>
        <rFont val="Arial"/>
      </rPr>
      <t>Target</t>
    </r>
    <r>
      <rPr>
        <vertAlign val="superscript"/>
        <sz val="10"/>
        <color rgb="FFFFFFFF"/>
        <rFont val="Arial"/>
      </rPr>
      <t>1</t>
    </r>
  </si>
  <si>
    <t>2024/25</t>
  </si>
  <si>
    <t>2023/24</t>
  </si>
  <si>
    <t>Baseline</t>
  </si>
  <si>
    <t>Performance against baseline</t>
  </si>
  <si>
    <t>Our Environment</t>
  </si>
  <si>
    <r>
      <rPr>
        <b/>
        <sz val="10"/>
        <color rgb="FF000000"/>
        <rFont val="Arial"/>
      </rPr>
      <t>Greenhouse gas emissions (GHG) (kilotonnes CO</t>
    </r>
    <r>
      <rPr>
        <b/>
        <vertAlign val="subscript"/>
        <sz val="10"/>
        <color rgb="FF000000"/>
        <rFont val="Arial"/>
      </rPr>
      <t>2</t>
    </r>
    <r>
      <rPr>
        <b/>
        <sz val="10"/>
        <color rgb="FF000000"/>
        <rFont val="Arial"/>
      </rPr>
      <t>e)</t>
    </r>
  </si>
  <si>
    <r>
      <rPr>
        <b/>
        <sz val="10"/>
        <color rgb="FF000000"/>
        <rFont val="Arial"/>
      </rPr>
      <t>Scope 1 and 2 GHG emissions</t>
    </r>
    <r>
      <rPr>
        <b/>
        <vertAlign val="superscript"/>
        <sz val="10"/>
        <color rgb="FF000000"/>
        <rFont val="Arial"/>
      </rPr>
      <t>2</t>
    </r>
  </si>
  <si>
    <r>
      <rPr>
        <b/>
        <sz val="10"/>
        <color rgb="FF000000"/>
        <rFont val="Arial"/>
      </rPr>
      <t>Reduce absolute Scope 1 and 2 GHG emissions by 60% by 2030</t>
    </r>
    <r>
      <rPr>
        <b/>
        <vertAlign val="superscript"/>
        <sz val="10"/>
        <color rgb="FF000000"/>
        <rFont val="Arial"/>
      </rPr>
      <t>3</t>
    </r>
  </si>
  <si>
    <t>ɸ</t>
  </si>
  <si>
    <r>
      <rPr>
        <sz val="10"/>
        <color rgb="FFD76428"/>
        <rFont val="Arial"/>
      </rPr>
      <t>ɸ</t>
    </r>
    <r>
      <rPr>
        <vertAlign val="superscript"/>
        <sz val="10"/>
        <color rgb="FFD76428"/>
        <rFont val="Arial"/>
      </rPr>
      <t>†</t>
    </r>
  </si>
  <si>
    <t>Scope 1 GHG emissions</t>
  </si>
  <si>
    <t>Fossil fuel generation</t>
  </si>
  <si>
    <t>Natural gas emissions from fugitives and venting</t>
  </si>
  <si>
    <r>
      <rPr>
        <sz val="10"/>
        <color rgb="FF000000"/>
        <rFont val="Arial"/>
      </rPr>
      <t>SF</t>
    </r>
    <r>
      <rPr>
        <vertAlign val="subscript"/>
        <sz val="10"/>
        <color rgb="FF000000"/>
        <rFont val="Arial"/>
      </rPr>
      <t xml:space="preserve">6 </t>
    </r>
    <r>
      <rPr>
        <sz val="10"/>
        <color rgb="FF000000"/>
        <rFont val="Arial"/>
      </rPr>
      <t>emissions</t>
    </r>
  </si>
  <si>
    <r>
      <rPr>
        <sz val="10"/>
        <color rgb="FF000000"/>
        <rFont val="Arial"/>
      </rPr>
      <t>Reduce absolute SF</t>
    </r>
    <r>
      <rPr>
        <vertAlign val="subscript"/>
        <sz val="10"/>
        <color rgb="FF000000"/>
        <rFont val="Arial"/>
      </rPr>
      <t>6</t>
    </r>
    <r>
      <rPr>
        <sz val="10"/>
        <color rgb="FF000000"/>
        <rFont val="Arial"/>
      </rPr>
      <t xml:space="preserve"> emissions from our operations by 50% by 2030
</t>
    </r>
    <r>
      <rPr>
        <sz val="10"/>
        <color rgb="FF000000"/>
        <rFont val="Arial"/>
      </rPr>
      <t/>
    </r>
  </si>
  <si>
    <t>Other Scope 1 GHG emissions</t>
  </si>
  <si>
    <t>Scope 2 GHG emissions - location based</t>
  </si>
  <si>
    <t>Scope 2 GHG emissions - market based</t>
  </si>
  <si>
    <t>Electricity line losses emissions</t>
  </si>
  <si>
    <t>Other Scope 2 GHG emissions</t>
  </si>
  <si>
    <t>Scope 3 GHG emissions</t>
  </si>
  <si>
    <r>
      <rPr>
        <sz val="10"/>
        <color rgb="FF000000"/>
        <rFont val="Arial"/>
      </rPr>
      <t>Cat 11: Use of Sold Products</t>
    </r>
    <r>
      <rPr>
        <vertAlign val="superscript"/>
        <sz val="10"/>
        <color rgb="FF000000"/>
        <rFont val="Arial"/>
      </rPr>
      <t>4</t>
    </r>
  </si>
  <si>
    <r>
      <rPr>
        <sz val="10"/>
        <color rgb="FF000000"/>
        <rFont val="Arial"/>
      </rPr>
      <t>Cat 3: Fuel &amp; Energy Related Activities</t>
    </r>
    <r>
      <rPr>
        <vertAlign val="superscript"/>
        <sz val="10"/>
        <color rgb="FF000000"/>
        <rFont val="Arial"/>
      </rPr>
      <t>5</t>
    </r>
  </si>
  <si>
    <t>Cat 1 &amp; Cat 2: Purchased Goods and Services &amp; Capital Goods</t>
  </si>
  <si>
    <t>Cat 5: Waste Generated in Operations</t>
  </si>
  <si>
    <t>Cat 6: Business Travel (excluding air travel)</t>
  </si>
  <si>
    <r>
      <rPr>
        <sz val="10"/>
        <color rgb="FF000000"/>
        <rFont val="Arial"/>
      </rPr>
      <t>Cat 6: Business Travel (air travel</t>
    </r>
    <r>
      <rPr>
        <vertAlign val="superscript"/>
        <sz val="10"/>
        <color rgb="FF000000"/>
        <rFont val="Arial"/>
      </rPr>
      <t>6</t>
    </r>
    <r>
      <rPr>
        <sz val="10"/>
        <color rgb="FF000000"/>
        <rFont val="Arial"/>
      </rPr>
      <t xml:space="preserve"> only)</t>
    </r>
  </si>
  <si>
    <r>
      <rPr>
        <sz val="10"/>
        <color rgb="FF000000"/>
        <rFont val="Arial"/>
      </rPr>
      <t>Reduce our absolute air travel GHG emissions by 50% by 2025, from a 2019 baseline, and offset any remaining emissions responsibly</t>
    </r>
    <r>
      <rPr>
        <vertAlign val="superscript"/>
        <sz val="10"/>
        <color rgb="FF000000"/>
        <rFont val="Arial"/>
      </rPr>
      <t>7</t>
    </r>
  </si>
  <si>
    <t>ɸ†</t>
  </si>
  <si>
    <t>Cat 7: Employee Commuting</t>
  </si>
  <si>
    <r>
      <rPr>
        <b/>
        <sz val="10"/>
        <color rgb="FF000000"/>
        <rFont val="Arial"/>
      </rPr>
      <t>Total Scope 1, 2 and 3 GHG emissions</t>
    </r>
    <r>
      <rPr>
        <b/>
        <vertAlign val="superscript"/>
        <sz val="10"/>
        <color rgb="FF000000"/>
        <rFont val="Arial"/>
      </rPr>
      <t>2</t>
    </r>
  </si>
  <si>
    <t>Achieve net zero by 2050 for Scope 1, 2 and 3 emissions</t>
  </si>
  <si>
    <r>
      <rPr>
        <b/>
        <sz val="10"/>
        <color rgb="FF000000"/>
        <rFont val="Arial"/>
      </rPr>
      <t>SBTi - sub targets</t>
    </r>
    <r>
      <rPr>
        <b/>
        <vertAlign val="superscript"/>
        <sz val="10"/>
        <color rgb="FF000000"/>
        <rFont val="Arial"/>
      </rPr>
      <t>2</t>
    </r>
  </si>
  <si>
    <r>
      <rPr>
        <sz val="10"/>
        <color rgb="FF000000"/>
        <rFont val="Arial"/>
      </rPr>
      <t>Scope 1 and 2 GHG emissions excluding generation</t>
    </r>
    <r>
      <rPr>
        <vertAlign val="superscript"/>
        <sz val="10"/>
        <color rgb="FF000000"/>
        <rFont val="Arial"/>
      </rPr>
      <t>2</t>
    </r>
    <r>
      <rPr>
        <sz val="10"/>
        <color rgb="FF000000"/>
        <rFont val="Arial"/>
      </rPr>
      <t xml:space="preserve"> (ktCO</t>
    </r>
    <r>
      <rPr>
        <vertAlign val="subscript"/>
        <sz val="10"/>
        <color rgb="FF000000"/>
        <rFont val="Arial"/>
      </rPr>
      <t>2</t>
    </r>
    <r>
      <rPr>
        <sz val="10"/>
        <color rgb="FF000000"/>
        <rFont val="Arial"/>
      </rPr>
      <t>e)</t>
    </r>
  </si>
  <si>
    <r>
      <rPr>
        <sz val="10"/>
        <color rgb="FF000000"/>
        <rFont val="Arial"/>
      </rPr>
      <t>Reduce absolute Scope 1 and 2 GHG emissions excluding generation by 50% by 2030</t>
    </r>
    <r>
      <rPr>
        <vertAlign val="superscript"/>
        <sz val="10"/>
        <color rgb="FF000000"/>
        <rFont val="Arial"/>
      </rPr>
      <t>3</t>
    </r>
  </si>
  <si>
    <r>
      <rPr>
        <sz val="10"/>
        <color rgb="FF000000"/>
        <rFont val="Arial"/>
      </rPr>
      <t>Scope 1 generation intensity (tCO</t>
    </r>
    <r>
      <rPr>
        <vertAlign val="subscript"/>
        <sz val="10"/>
        <color rgb="FF000000"/>
        <rFont val="Arial"/>
      </rPr>
      <t>2</t>
    </r>
    <r>
      <rPr>
        <sz val="10"/>
        <color rgb="FF000000"/>
        <rFont val="Arial"/>
      </rPr>
      <t>e/MWh)</t>
    </r>
  </si>
  <si>
    <r>
      <rPr>
        <sz val="10"/>
        <color rgb="FF000000"/>
        <rFont val="Arial"/>
      </rPr>
      <t>Reduce the carbon intensity of our power generation (Scope 1 GHG emissions) by 90% by 2030, and by 92% by 2033</t>
    </r>
    <r>
      <rPr>
        <vertAlign val="superscript"/>
        <sz val="10"/>
        <color rgb="FF000000"/>
        <rFont val="Arial"/>
      </rPr>
      <t>3</t>
    </r>
  </si>
  <si>
    <r>
      <rPr>
        <sz val="10"/>
        <color rgb="FF000000"/>
        <rFont val="Arial"/>
      </rPr>
      <t>Scope 1 generation and sold electricity Scope 3 Intensity (tCO</t>
    </r>
    <r>
      <rPr>
        <vertAlign val="subscript"/>
        <sz val="10"/>
        <color rgb="FF000000"/>
        <rFont val="Arial"/>
      </rPr>
      <t>2</t>
    </r>
    <r>
      <rPr>
        <sz val="10"/>
        <color rgb="FF000000"/>
        <rFont val="Arial"/>
      </rPr>
      <t>e/MWh)</t>
    </r>
  </si>
  <si>
    <r>
      <rPr>
        <sz val="10"/>
        <color rgb="FF000000"/>
        <rFont val="Arial"/>
      </rPr>
      <t>Reduce the carbon intensity of our power generation and sold electricity (Scope 1 and Scope 3 GHG emissions) by 86% by 2033</t>
    </r>
    <r>
      <rPr>
        <vertAlign val="superscript"/>
        <sz val="10"/>
        <color rgb="FF000000"/>
        <rFont val="Arial"/>
      </rPr>
      <t>3</t>
    </r>
  </si>
  <si>
    <r>
      <rPr>
        <sz val="10"/>
        <color rgb="FF000000"/>
        <rFont val="Arial"/>
      </rPr>
      <t>Scope 3 GHG emissions excluding sold electricity (ktCO</t>
    </r>
    <r>
      <rPr>
        <vertAlign val="subscript"/>
        <sz val="10"/>
        <color rgb="FF000000"/>
        <rFont val="Arial"/>
      </rPr>
      <t>2</t>
    </r>
    <r>
      <rPr>
        <sz val="10"/>
        <color rgb="FF000000"/>
        <rFont val="Arial"/>
      </rPr>
      <t>e)</t>
    </r>
  </si>
  <si>
    <r>
      <rPr>
        <sz val="10"/>
        <color rgb="FF000000"/>
        <rFont val="Arial"/>
      </rPr>
      <t>Reduce absolute GHG emissions for all Scope 3, excluding sold electricity, by 37.5% by 2033</t>
    </r>
    <r>
      <rPr>
        <vertAlign val="superscript"/>
        <sz val="10"/>
        <color rgb="FF000000"/>
        <rFont val="Arial"/>
      </rPr>
      <t>8</t>
    </r>
  </si>
  <si>
    <r>
      <rPr>
        <sz val="10"/>
        <color rgb="FF000000"/>
        <rFont val="Arial"/>
      </rPr>
      <t>Third party sold gas</t>
    </r>
    <r>
      <rPr>
        <vertAlign val="superscript"/>
        <sz val="10"/>
        <color rgb="FF000000"/>
        <rFont val="Arial"/>
      </rPr>
      <t>9</t>
    </r>
    <r>
      <rPr>
        <sz val="10"/>
        <color rgb="FF000000"/>
        <rFont val="Arial"/>
      </rPr>
      <t xml:space="preserve">  (ktCO</t>
    </r>
    <r>
      <rPr>
        <vertAlign val="subscript"/>
        <sz val="10"/>
        <color rgb="FF000000"/>
        <rFont val="Arial"/>
      </rPr>
      <t>2</t>
    </r>
    <r>
      <rPr>
        <sz val="10"/>
        <color rgb="FF000000"/>
        <rFont val="Arial"/>
      </rPr>
      <t>e)</t>
    </r>
  </si>
  <si>
    <t>Air quality (Tonnes)</t>
  </si>
  <si>
    <t>Air quality - Emissions from stationary sources (NOx)</t>
  </si>
  <si>
    <t>Air quality - Emissions from stationary sources (SOx)</t>
  </si>
  <si>
    <t>Air quality - Emissions from stationary sources (PM)</t>
  </si>
  <si>
    <t>Fleet (%)</t>
  </si>
  <si>
    <t>Electric Vehicle Fleet % (Light-duty only)</t>
  </si>
  <si>
    <t>Move to a 100% electric fleet by 2030 for our light-duty vehicles</t>
  </si>
  <si>
    <t>Our energy consumption</t>
  </si>
  <si>
    <t>Total energy consumption excluding fossil fuel generation and electricity system losses (GWh)</t>
  </si>
  <si>
    <t>Total electricity consumption (GWh)</t>
  </si>
  <si>
    <t>Total operational consumption (GWh)</t>
  </si>
  <si>
    <t>Total heating consumption (GWh)</t>
  </si>
  <si>
    <t>Total fuel consumption from non-renewable sources (GWh)</t>
  </si>
  <si>
    <t>Total fuel consumption from renewable sources (GWh)</t>
  </si>
  <si>
    <t>Total energy consumed – US Generation data (GWh)</t>
  </si>
  <si>
    <t>Flagship Office energy consumption (GWh)</t>
  </si>
  <si>
    <t>Reduce absolute energy consumption in our offices 20% by 2030 versus a 2019 baseline</t>
  </si>
  <si>
    <t>UK</t>
  </si>
  <si>
    <t>US</t>
  </si>
  <si>
    <t>% Renewable electricity purchased</t>
  </si>
  <si>
    <t>Renewable energy connections in year and interconnector capacity</t>
  </si>
  <si>
    <t>We will connect renewables as quickly and efficiently as possible</t>
  </si>
  <si>
    <t>Renewable energy connected to US Transmission grid (MW)</t>
  </si>
  <si>
    <t>Renewable energy connected to UK Distribution grid (MW)</t>
  </si>
  <si>
    <t>Renewable energy connected to UK Transmission grid (MW)</t>
  </si>
  <si>
    <t>Interconnector capacity (GW)</t>
  </si>
  <si>
    <t>Emissions intensity</t>
  </si>
  <si>
    <r>
      <rPr>
        <b/>
        <sz val="10"/>
        <color rgb="FF000000"/>
        <rFont val="Arial"/>
      </rPr>
      <t>Water</t>
    </r>
    <r>
      <rPr>
        <b/>
        <vertAlign val="superscript"/>
        <sz val="10"/>
        <color rgb="FF000000"/>
        <rFont val="Arial"/>
      </rPr>
      <t>10</t>
    </r>
  </si>
  <si>
    <r>
      <rPr>
        <sz val="10"/>
        <color rgb="FF000000"/>
        <rFont val="Arial"/>
      </rPr>
      <t>Total water consumption (million m</t>
    </r>
    <r>
      <rPr>
        <vertAlign val="superscript"/>
        <sz val="10"/>
        <color rgb="FF000000"/>
        <rFont val="Arial"/>
      </rPr>
      <t>3</t>
    </r>
    <r>
      <rPr>
        <sz val="10"/>
        <color rgb="FF000000"/>
        <rFont val="Arial"/>
      </rPr>
      <t>)</t>
    </r>
  </si>
  <si>
    <t>Report on the management of our environmental impact with a focus on pollution, waste and water use</t>
  </si>
  <si>
    <r>
      <rPr>
        <sz val="10"/>
        <color rgb="FF000000"/>
        <rFont val="Arial"/>
      </rPr>
      <t>Total water abstracted i.e. withdrawal (million m</t>
    </r>
    <r>
      <rPr>
        <vertAlign val="superscript"/>
        <sz val="10"/>
        <color rgb="FF000000"/>
        <rFont val="Arial"/>
      </rPr>
      <t>3</t>
    </r>
    <r>
      <rPr>
        <sz val="10"/>
        <color rgb="FF000000"/>
        <rFont val="Arial"/>
      </rPr>
      <t>)</t>
    </r>
  </si>
  <si>
    <r>
      <rPr>
        <sz val="10"/>
        <color rgb="FF000000"/>
        <rFont val="Arial"/>
      </rPr>
      <t>Total water discharged (million m</t>
    </r>
    <r>
      <rPr>
        <vertAlign val="superscript"/>
        <sz val="10"/>
        <color rgb="FF000000"/>
        <rFont val="Arial"/>
      </rPr>
      <t>3</t>
    </r>
    <r>
      <rPr>
        <sz val="10"/>
        <color rgb="FF000000"/>
        <rFont val="Arial"/>
      </rPr>
      <t>)</t>
    </r>
  </si>
  <si>
    <r>
      <rPr>
        <b/>
        <sz val="10"/>
        <color rgb="FF000000"/>
        <rFont val="Arial"/>
      </rPr>
      <t>Waste</t>
    </r>
  </si>
  <si>
    <t>Total Waste generated: Non-Hazardous (tonnes)</t>
  </si>
  <si>
    <t>Total Waste generated: Hazardous (tonnes)</t>
  </si>
  <si>
    <t>Total Waste: Reused and recycled (tonnes)</t>
  </si>
  <si>
    <t>Nature and biodiversity</t>
  </si>
  <si>
    <t>% Natural environment improved on the land we manage in the UK (cumulative, nature capital estimate)</t>
  </si>
  <si>
    <t>Restore the natural environment by 10% on the land we manage in the UK</t>
  </si>
  <si>
    <t>US Nature - enrolled acres (acres)</t>
  </si>
  <si>
    <t>Enrolled acres in US integrated vegetation management system (IVM) programmes (acres)</t>
  </si>
  <si>
    <t>Enrolled acres in US nature related projects (acres)</t>
  </si>
  <si>
    <t>Supply Chain</t>
  </si>
  <si>
    <t>50% US suppliers by GHG emissions will commit to setting a Science Based Target roadmap</t>
  </si>
  <si>
    <r>
      <rPr>
        <sz val="10"/>
        <color rgb="FF000000"/>
        <rFont val="Arial"/>
      </rPr>
      <t>Engage with the top 50% of our US suppliers by emissions to establish a decarbonisation roadmap/action plan towards a Science Based Target by</t>
    </r>
    <r>
      <rPr>
        <sz val="10"/>
        <color rgb="FFEE2724"/>
        <rFont val="Arial"/>
      </rPr>
      <t xml:space="preserve"> </t>
    </r>
    <r>
      <rPr>
        <sz val="10"/>
        <color rgb="FF000000"/>
        <rFont val="Arial"/>
      </rPr>
      <t>2025/26</t>
    </r>
  </si>
  <si>
    <r>
      <rPr>
        <sz val="10"/>
        <color rgb="FF000000"/>
        <rFont val="Arial"/>
      </rPr>
      <t>The top 80% of our UK suppliers by emissions will have formally committed to set a Science Based Target by</t>
    </r>
    <r>
      <rPr>
        <sz val="10"/>
        <color rgb="FF000000"/>
        <rFont val="Arial"/>
      </rPr>
      <t xml:space="preserve"> </t>
    </r>
    <r>
      <rPr>
        <sz val="10"/>
        <color rgb="FF000000"/>
        <rFont val="Arial"/>
      </rPr>
      <t>2025/26</t>
    </r>
  </si>
  <si>
    <t>Green Investment and financing</t>
  </si>
  <si>
    <t>EU Taxonomy aligned green capex as a percentage of total capex</t>
  </si>
  <si>
    <r>
      <rPr>
        <sz val="10"/>
        <color rgb="FF000000"/>
        <rFont val="Arial"/>
      </rPr>
      <t xml:space="preserve">Invest at least </t>
    </r>
    <r>
      <rPr>
        <sz val="10"/>
        <color rgb="FF000000"/>
        <rFont val="Arial"/>
      </rPr>
      <t>£51</t>
    </r>
    <r>
      <rPr>
        <sz val="10"/>
        <color rgb="FFEE2724"/>
        <rFont val="Arial"/>
      </rPr>
      <t xml:space="preserve"> </t>
    </r>
    <r>
      <rPr>
        <sz val="10"/>
        <color rgb="FF000000"/>
        <rFont val="Arial"/>
      </rPr>
      <t>billion in green infrastructure projects in the 5 years to March 202</t>
    </r>
    <r>
      <rPr>
        <sz val="10"/>
        <color rgb="FF000000"/>
        <rFont val="Arial"/>
      </rPr>
      <t>9</t>
    </r>
    <r>
      <rPr>
        <vertAlign val="superscript"/>
        <sz val="10"/>
        <color rgb="FF000000"/>
        <rFont val="Arial"/>
      </rPr>
      <t>11</t>
    </r>
  </si>
  <si>
    <t>Our Customers and Communities</t>
  </si>
  <si>
    <t>Support an affordable energy transition</t>
  </si>
  <si>
    <t>Contribution to consumer bills</t>
  </si>
  <si>
    <t xml:space="preserve">
Report on the benefits provided as a direct result of our
community support, including financial assistance, advice and energy efficiency measures</t>
  </si>
  <si>
    <t>Contribution of NG UK's distribution costs to consumer bills</t>
  </si>
  <si>
    <r>
      <rPr>
        <sz val="10"/>
        <color rgb="FF000000"/>
        <rFont val="Arial"/>
      </rPr>
      <t>Contribution of NG UK's transmission costs to consumer bills</t>
    </r>
    <r>
      <rPr>
        <vertAlign val="superscript"/>
        <sz val="10"/>
        <color rgb="FF000000"/>
        <rFont val="Arial"/>
      </rPr>
      <t>12</t>
    </r>
  </si>
  <si>
    <t>Average energy bill charged to US households</t>
  </si>
  <si>
    <t>Electric: Average Customer Bill Jurisdictions Combined (Low Income Customers Excluded)</t>
  </si>
  <si>
    <t>Gas: Average Customer Bill Jurisdictions Combined (Low Income Customers Excluded)</t>
  </si>
  <si>
    <t>Electric: Average Low Income (only) Customer Bill</t>
  </si>
  <si>
    <t>Gas: Average Low Income (only) Customer Bill</t>
  </si>
  <si>
    <t>Skills development</t>
  </si>
  <si>
    <t>Number of young people provided access to skills development</t>
  </si>
  <si>
    <t>Provide meaningful skills development for 45,000 people by 2030 with a focus on communities facing socio-economic disadvantage</t>
  </si>
  <si>
    <t>Volunteering</t>
  </si>
  <si>
    <t>Number of 'qualifying' volunteering hours</t>
  </si>
  <si>
    <t xml:space="preserve">Deliver 500,000 employee volunteering hours in our communities by 2030 </t>
  </si>
  <si>
    <t>Customer trust</t>
  </si>
  <si>
    <r>
      <rPr>
        <sz val="10"/>
        <color rgb="FF000000"/>
        <rFont val="Arial"/>
      </rPr>
      <t>Customer Trust Survey (US)</t>
    </r>
    <r>
      <rPr>
        <vertAlign val="superscript"/>
        <sz val="10"/>
        <color rgb="FF000000"/>
        <rFont val="Arial"/>
      </rPr>
      <t>13</t>
    </r>
  </si>
  <si>
    <t xml:space="preserve">Report back on customer satisfaction scores across our key business areas </t>
  </si>
  <si>
    <t>Our People</t>
  </si>
  <si>
    <t>Ethnic and female representation in workforce</t>
  </si>
  <si>
    <t>Diversity % of the workforce</t>
  </si>
  <si>
    <t>Reflect the communities we serve, intentionally increasing ethnic and female representation in our workforce</t>
  </si>
  <si>
    <t>% Ethnically and racially diverse workforce</t>
  </si>
  <si>
    <t>% Ethnically and racially diverse senior management</t>
  </si>
  <si>
    <t>We aim for 35% gender diversity in our management population by 2025</t>
  </si>
  <si>
    <t>% Ethnically and racially diverse management</t>
  </si>
  <si>
    <t>We aim for 20% ethnicity in our management population by 2025</t>
  </si>
  <si>
    <t>Diversity % of hires in new talent programmes</t>
  </si>
  <si>
    <t>% Female new talent</t>
  </si>
  <si>
    <t>We aim for 50% gender diversity in our new talent population by 2025</t>
  </si>
  <si>
    <t>% Ethnically and racially diverse new talent</t>
  </si>
  <si>
    <t>We aim for 40% ethnicity in our new talent population by 2025</t>
  </si>
  <si>
    <r>
      <rPr>
        <sz val="10"/>
        <color rgb="FF000000"/>
        <rFont val="Arial"/>
      </rPr>
      <t>Diversity % of leadership</t>
    </r>
    <r>
      <rPr>
        <vertAlign val="superscript"/>
        <sz val="10"/>
        <color rgb="FF000000"/>
        <rFont val="Arial"/>
      </rPr>
      <t>14</t>
    </r>
  </si>
  <si>
    <t>% Diversity of Group Executive</t>
  </si>
  <si>
    <t>We aim for 50% diversity of our Group Executive
and Board by 2025</t>
  </si>
  <si>
    <t>% Diversity of Board</t>
  </si>
  <si>
    <t>Inclusive culture</t>
  </si>
  <si>
    <t>Having a voice: "Safe to Say" in Grid:voice %
(Grid:voice is the title of our annual employee survey)</t>
  </si>
  <si>
    <t>We aim for our colleague engagement and 'Safe to Say' metrics to remain at or above the high-performing norm (Korn Ferry benchmark)</t>
  </si>
  <si>
    <t>Employee Engagement Score (from Grid:voice)</t>
  </si>
  <si>
    <t xml:space="preserve">Wellbeing </t>
  </si>
  <si>
    <t>Employee wellbeing index</t>
  </si>
  <si>
    <t>We aim for our colleague wellbeing metrics to remain at or above those for the previous year</t>
  </si>
  <si>
    <t>UK gender pay gap</t>
  </si>
  <si>
    <t>We are committed to making sure pay is equitable for all colleagues and to ensure there is no bias regardless of location in the UK, or US, gender, ethnicity or disability</t>
  </si>
  <si>
    <t>2022/23</t>
  </si>
  <si>
    <t>- mean 'base' gender pay gap</t>
  </si>
  <si>
    <t>- mean 'incentive' gender pay gap</t>
  </si>
  <si>
    <t>UK ethnicity pay gap</t>
  </si>
  <si>
    <t>- mean 'base' ethnicity pay gap</t>
  </si>
  <si>
    <t>- mean 'incentive' ethnicity pay gap</t>
  </si>
  <si>
    <t>US gender pay gap</t>
  </si>
  <si>
    <t>US ethnicity pay gap</t>
  </si>
  <si>
    <t xml:space="preserve">Headcount number as at 31 March </t>
  </si>
  <si>
    <t xml:space="preserve">Total Employee Headcount </t>
  </si>
  <si>
    <t>Reflect the communities we serve, with heightened attention to increasing ethnic and female representation in our workforce</t>
  </si>
  <si>
    <t>UK: Full Time</t>
  </si>
  <si>
    <t>UK: Part Time</t>
  </si>
  <si>
    <t>UK: Female</t>
  </si>
  <si>
    <t>UK: Male</t>
  </si>
  <si>
    <t>US: Full Time</t>
  </si>
  <si>
    <t>US: Part Time</t>
  </si>
  <si>
    <t>US: Female</t>
  </si>
  <si>
    <t>US: Male</t>
  </si>
  <si>
    <t>Regular Employees, Temporary Employees and Agency workers</t>
  </si>
  <si>
    <t>UK: Regular Employees</t>
  </si>
  <si>
    <t>UK: Temporary Employees</t>
  </si>
  <si>
    <t>UK: Agency Employees</t>
  </si>
  <si>
    <t>US: Regular Employees</t>
  </si>
  <si>
    <t>US: Temporary Employees</t>
  </si>
  <si>
    <t>US: Agency Employees</t>
  </si>
  <si>
    <t>Responsible Business Fundamentals</t>
  </si>
  <si>
    <t xml:space="preserve">Safety </t>
  </si>
  <si>
    <t>Fatalities</t>
  </si>
  <si>
    <t>Lost time injury frequency rate (LTIFR) (lost time incidents per 100,000 hours worked)</t>
  </si>
  <si>
    <t>Member of the public injuries as a result of National Grid work</t>
  </si>
  <si>
    <t xml:space="preserve">Reliability </t>
  </si>
  <si>
    <t>Network reliability</t>
  </si>
  <si>
    <r>
      <rPr>
        <sz val="10"/>
        <color rgb="FF000000"/>
        <rFont val="Arial"/>
      </rPr>
      <t>UK ET</t>
    </r>
    <r>
      <rPr>
        <vertAlign val="superscript"/>
        <sz val="10"/>
        <color rgb="FF000000"/>
        <rFont val="Arial"/>
      </rPr>
      <t>1</t>
    </r>
    <r>
      <rPr>
        <vertAlign val="superscript"/>
        <sz val="10"/>
        <color rgb="FF000000"/>
        <rFont val="Arial"/>
      </rPr>
      <t>6</t>
    </r>
  </si>
  <si>
    <r>
      <rPr>
        <sz val="10"/>
        <color rgb="FF000000"/>
        <rFont val="Arial"/>
      </rPr>
      <t>UK ED</t>
    </r>
    <r>
      <rPr>
        <vertAlign val="superscript"/>
        <sz val="10"/>
        <color rgb="FF000000"/>
        <rFont val="Arial"/>
      </rPr>
      <t>1</t>
    </r>
    <r>
      <rPr>
        <vertAlign val="superscript"/>
        <sz val="10"/>
        <color rgb="FF000000"/>
        <rFont val="Arial"/>
      </rPr>
      <t>6</t>
    </r>
  </si>
  <si>
    <t>US ET</t>
  </si>
  <si>
    <t>US ED</t>
  </si>
  <si>
    <t>Interconnector availability</t>
  </si>
  <si>
    <t>IFA Interconnector</t>
  </si>
  <si>
    <t>IFA 2 Interconnector</t>
  </si>
  <si>
    <t>Viking Link Interconnector</t>
  </si>
  <si>
    <t>NSL Interconnector</t>
  </si>
  <si>
    <t>BritNed Interconnector</t>
  </si>
  <si>
    <t>Nemo Link Interconnector</t>
  </si>
  <si>
    <t>% of supplier payments paid to contractual term (UK)</t>
  </si>
  <si>
    <t>% of supplier payments paid to contractual term (US)</t>
  </si>
  <si>
    <t xml:space="preserve">Innovation </t>
  </si>
  <si>
    <t>Responsible Business aligned investment by NG Partners</t>
  </si>
  <si>
    <r>
      <rPr>
        <sz val="8"/>
        <color rgb="FF000000"/>
        <rFont val="Arial"/>
      </rPr>
      <t>For details on our approach to reporting and methodology please see our 202</t>
    </r>
    <r>
      <rPr>
        <sz val="8"/>
        <color rgb="FF000000"/>
        <rFont val="Arial"/>
      </rPr>
      <t>4</t>
    </r>
    <r>
      <rPr>
        <sz val="8"/>
        <color rgb="FF000000"/>
        <rFont val="Arial"/>
      </rPr>
      <t>/2</t>
    </r>
    <r>
      <rPr>
        <sz val="8"/>
        <color rgb="FF000000"/>
        <rFont val="Arial"/>
      </rPr>
      <t>5</t>
    </r>
    <r>
      <rPr>
        <sz val="8"/>
        <color rgb="FF000000"/>
        <rFont val="Arial"/>
      </rPr>
      <t xml:space="preserve"> </t>
    </r>
    <r>
      <rPr>
        <sz val="8"/>
        <color rgb="FF000000"/>
        <rFont val="Arial"/>
      </rPr>
      <t xml:space="preserve">reporting methodology document - see </t>
    </r>
    <r>
      <rPr>
        <b/>
        <u/>
        <sz val="8"/>
        <color rgb="FF000000"/>
        <rFont val="Arial"/>
      </rPr>
      <t>www.nationalgrid.com/responsibility</t>
    </r>
  </si>
  <si>
    <t>FOOTNOTES</t>
  </si>
  <si>
    <t>GHG targets are against a 2018/19 baseline unless otherwise stated. Target year 203n indicates that the performance will be reported in the financial year that aligns with the year 203n/3n+1.</t>
  </si>
  <si>
    <r>
      <rPr>
        <sz val="8"/>
        <color rgb="FF000000"/>
        <rFont val="Arial"/>
      </rPr>
      <t>Includes Scope 2 location based emissions only as line losses make up the vast majority of these emissions and we have limited renewable electricity certificates and other contractual instruments in place.</t>
    </r>
  </si>
  <si>
    <t>Near-term target approved by Science Based Targets initiative (SBTi) and aligned to the Paris Agreement and a 1.5°C pathway.</t>
  </si>
  <si>
    <t>This represents our Sold Gas, the downstream emissions associated with the combustion of natural gas directly sold and delivered by National Grid.</t>
  </si>
  <si>
    <t>This includes Sold Electricity, which is part of Scope 3, Category 3 GHG emissions, as well as upstream emissions of purchased fuels and electricity (e.g. Well-to-Tank emissions).</t>
  </si>
  <si>
    <t>Air travel GHG emissions are reported on gross basis, independent of any GHG trades, offsets or carbon credits.</t>
  </si>
  <si>
    <t>Target is for financial year 2025/26 against a financial year 2019/20 baseline.</t>
  </si>
  <si>
    <t>Near-term target approved by SBTi and aligned to a well below 2°C pathway.</t>
  </si>
  <si>
    <t>Information as at 15 May 2025. Please refer to the investor section of our website for our latest investor guidance.</t>
  </si>
  <si>
    <t>The current year data includes both commercial and residential customers to provide a comprehensive view of our entire customer base. Previously, only residential customer data was included. Therefore, prior year data has been recalculated to incorporate commercial customers for a consistent comparison.</t>
  </si>
  <si>
    <t>Pay gap data reported one year in arrears in accordance with timelines for UK statutory reporting requirements.</t>
  </si>
  <si>
    <t>Current year data performance is provisional subject to Ofgem review and approval as part of the Annual Iteration Process (AIP) which is expected by October 2025.</t>
  </si>
  <si>
    <t>KEY</t>
  </si>
  <si>
    <r>
      <t xml:space="preserve">We engaged Deloitte LLP in the current year and PricewaterhouseCoopers LLP (PwC) in the prior years  to undertake a limited assurance engagement, using the International Standard on Assurance Engagements (ISAE) 3000 (Revised): ‘Assurance Engagements Other Than Audits or Reviews of Historical Financial Information’ and ISAE 3410: ‘Assurance Engagements on Greenhouse Gas Statements’ over a range of data points within our Responsible Business data tables. The metrics identified with the symbol </t>
    </r>
    <r>
      <rPr>
        <sz val="8"/>
        <color rgb="FF0F7F40"/>
        <rFont val="Arial"/>
      </rPr>
      <t>(ɸ)</t>
    </r>
    <r>
      <rPr>
        <sz val="8"/>
        <color rgb="FF000000"/>
        <rFont val="Arial"/>
      </rPr>
      <t xml:space="preserve"> included in the scope of their work.  Please refer to </t>
    </r>
    <r>
      <rPr>
        <b/>
        <u/>
        <sz val="8"/>
        <color rgb="FF000000"/>
        <rFont val="Arial"/>
      </rPr>
      <t>www.nationalgrid.com/responsibility</t>
    </r>
    <r>
      <rPr>
        <b/>
        <sz val="8"/>
        <color rgb="FF000000"/>
        <rFont val="Arial"/>
        <family val="2"/>
      </rPr>
      <t xml:space="preserve">, </t>
    </r>
    <r>
      <rPr>
        <sz val="8"/>
        <color rgb="FF000000"/>
        <rFont val="Arial"/>
        <family val="2"/>
      </rPr>
      <t xml:space="preserve">for details of </t>
    </r>
    <r>
      <rPr>
        <sz val="8"/>
        <color rgb="FF000000"/>
        <rFont val="Arial"/>
      </rPr>
      <t>Deloitte’s full limited assurance opinion and National Grid’s Reporting Methodology.</t>
    </r>
  </si>
  <si>
    <t>Deloitte Assured Data - 2024/25</t>
  </si>
  <si>
    <t>PwC Assured Data - 2023/24</t>
  </si>
  <si>
    <t>Responsible Business Data Tables</t>
  </si>
  <si>
    <t>Climate change adaptation capex (EU Taxonomy aligned activities, £m)</t>
  </si>
  <si>
    <t>Climate change mitigation capex (EU Taxonomy aligned activities, £m)</t>
  </si>
  <si>
    <t xml:space="preserve">All 2024/25 data in these tables that has not been assured by Deloitte has been subject to a reporting process and controls review by National Grid's Finance second line risk and controls team, with the exception of BritNed &amp; Nemo Link joint venture interconnector availability %, and Green Investment &amp; financing section. </t>
  </si>
  <si>
    <r>
      <t>Total Scope 1 &amp; 2 GHG emissions in tCO</t>
    </r>
    <r>
      <rPr>
        <vertAlign val="subscript"/>
        <sz val="10"/>
        <color rgb="FF000000"/>
        <rFont val="Arial"/>
      </rPr>
      <t>2</t>
    </r>
    <r>
      <rPr>
        <sz val="10"/>
        <color rgb="FF000000"/>
        <rFont val="Arial"/>
      </rPr>
      <t>e per million of revenue (tCO</t>
    </r>
    <r>
      <rPr>
        <vertAlign val="subscript"/>
        <sz val="10"/>
        <color rgb="FF000000"/>
        <rFont val="Arial"/>
      </rPr>
      <t>2</t>
    </r>
    <r>
      <rPr>
        <sz val="10"/>
        <color rgb="FF000000"/>
        <rFont val="Arial"/>
      </rPr>
      <t>e/£m)</t>
    </r>
  </si>
  <si>
    <r>
      <t>Fair and equitable pay</t>
    </r>
    <r>
      <rPr>
        <b/>
        <vertAlign val="superscript"/>
        <sz val="10"/>
        <color rgb="FF000000"/>
        <rFont val="Arial"/>
      </rPr>
      <t>15</t>
    </r>
  </si>
  <si>
    <t>EU Taxonomy Annex 2 Tables</t>
  </si>
  <si>
    <t>Group Consolidated Charts</t>
  </si>
  <si>
    <t>Turnover</t>
  </si>
  <si>
    <t>Total revenue from taxonomy-eligible and aligned activities (A.1)</t>
  </si>
  <si>
    <t>Total revenue from taxonomy-eligible but not aligned activities (A.2)</t>
  </si>
  <si>
    <t>Total Revenue from Taxonomy-non-eligible activities (B)</t>
  </si>
  <si>
    <t>Expenditure</t>
  </si>
  <si>
    <t>Operating Expenditure</t>
  </si>
  <si>
    <t>Total opex from taxonomy-eligible and aligned activities (A.1)</t>
  </si>
  <si>
    <t>Total opex from taxonomy-eligible but not aligned activities (A.2)</t>
  </si>
  <si>
    <t>Total opex from Taxonomy-non-eligible activities (B)</t>
  </si>
  <si>
    <t>Capital Expenditure</t>
  </si>
  <si>
    <t>Total capex from taxonomy-eligible and aligned activities (A.1)</t>
  </si>
  <si>
    <t>Total capex from taxonomy-eligible but not aligned activities (A.2)</t>
  </si>
  <si>
    <t>Total capex from Taxonomy-non-eligible activities (B)</t>
  </si>
  <si>
    <t>Group Consolidated Turnover</t>
  </si>
  <si>
    <t>The following template is for recording the proportion of turnover / revenue from products or services associated with Taxonomy-aligned economic activities - disclosure covering year 2024/25</t>
  </si>
  <si>
    <t>Substantial contribution criteria</t>
  </si>
  <si>
    <t>DNSH criteria ('Does No Significant Harm')</t>
  </si>
  <si>
    <t>Economic activities</t>
  </si>
  <si>
    <t>EU NACE code</t>
  </si>
  <si>
    <t>Proportion of total turnover</t>
  </si>
  <si>
    <t>Climate change mitigation</t>
  </si>
  <si>
    <t>Climate change adaptation</t>
  </si>
  <si>
    <t>Water and marine resources</t>
  </si>
  <si>
    <t>Circular economy</t>
  </si>
  <si>
    <t>Pollution</t>
  </si>
  <si>
    <t>Biodiversity and ecosystems</t>
  </si>
  <si>
    <t>Minimum safeguards</t>
  </si>
  <si>
    <t xml:space="preserve">Taxonomy-aligned proportion of turnover </t>
  </si>
  <si>
    <t>Category (Enabling or Transitional)</t>
  </si>
  <si>
    <t>£m</t>
  </si>
  <si>
    <t>%</t>
  </si>
  <si>
    <t>Y/N</t>
  </si>
  <si>
    <t>E/T</t>
  </si>
  <si>
    <t>A. Taxonomy-Eligible Activities</t>
  </si>
  <si>
    <t xml:space="preserve">A.1 Taxonomy-eligible and aligned activities </t>
  </si>
  <si>
    <t>UK West Midlands Network – Electricity distribution (4.9)</t>
  </si>
  <si>
    <t>D35.1.3</t>
  </si>
  <si>
    <t>Y</t>
  </si>
  <si>
    <t>E</t>
  </si>
  <si>
    <t>UK East Midlands Network – Electricity distribution (4.9)</t>
  </si>
  <si>
    <t>UK South Wales Network – Electricity distribution (4.9)</t>
  </si>
  <si>
    <t>UK South West Network – Electricity distribution (4.9)</t>
  </si>
  <si>
    <t>UK National Grid Electricity Transmission (4.9)</t>
  </si>
  <si>
    <t>D35.1.2</t>
  </si>
  <si>
    <t>UK Electricity System Operation (ESO) (4.9)</t>
  </si>
  <si>
    <t>US Massachusetts Electric Company (MECO) – Electricity distribution (4.9)</t>
  </si>
  <si>
    <t>US Nantucket – Electricity distribution (4.9)</t>
  </si>
  <si>
    <t>US Niagara Mohawk Power Corporation (NIMO) – Electricity distribution (4.9)</t>
  </si>
  <si>
    <t>US Niagara Mohawk Power Corporation (NIMO) – Electricity transmission (4.9)</t>
  </si>
  <si>
    <t>NG Renewables Development LLC (DevCo) - Solar PV generation (4.1)</t>
  </si>
  <si>
    <t>D35.1.1</t>
  </si>
  <si>
    <t>NG Renewables Development LLC (Devco) - Wind power generation (4.3)</t>
  </si>
  <si>
    <t>NG Renewables Development LLC (Devco) - Storage for Wind and Solar (4.1/4.3)</t>
  </si>
  <si>
    <t>Interconnexion France-Angleterre (IFA1) - Interconnector (4.9)</t>
  </si>
  <si>
    <t>Interconnexion France-Angleterre II (IFA2) - Interconnector (4.9)</t>
  </si>
  <si>
    <t>North Sea Link (NSL) – Interconnector (4.9)</t>
  </si>
  <si>
    <t>Viking Link (Viking) - Interconnector (4.9)</t>
  </si>
  <si>
    <t>Multi-Purpose Interconnectors (MPI) - Interconnector (4.9)</t>
  </si>
  <si>
    <t>Interconnexion (Holding) - Interconnector (4.9)</t>
  </si>
  <si>
    <t>A.2 Taxonomy-eligible but not aligned activities</t>
  </si>
  <si>
    <t>UK West Midlands Network – Electricity distribution [Fossil Fuel Connections]</t>
  </si>
  <si>
    <t>UK East Midlands Network – Electricity distribution [Fossil Fuel Connections]</t>
  </si>
  <si>
    <t>UK South Wales Network – Electricity distribution [Fossil Fuel Connections]</t>
  </si>
  <si>
    <t>UK South West Network – Electricity distribution [Fossil Fuel Connections]</t>
  </si>
  <si>
    <t>UK National Grid Electricity Transmission (4.9) [Connection of Power Polluting Plants]</t>
  </si>
  <si>
    <t xml:space="preserve">US New England Power Company (NEP) – Electricity transmission (4.9) </t>
  </si>
  <si>
    <t xml:space="preserve">US Massachusetts Electric Company (MECO) – Electricity transmission (4.9) </t>
  </si>
  <si>
    <t>US Narragansett Electric Company (NECO) – Electricity transmission (4.9)</t>
  </si>
  <si>
    <t>US NE Hydro-Trans Elec Co</t>
  </si>
  <si>
    <t>US NE Hydro-Trans Corp</t>
  </si>
  <si>
    <t>US NE Electric Trans Corp</t>
  </si>
  <si>
    <t>Total Taxonomy-eligible revenue (A.1 + A.2)</t>
  </si>
  <si>
    <t>B. Taxonomy-Non-Eligible Activities</t>
  </si>
  <si>
    <t>Gas Distribution</t>
  </si>
  <si>
    <t>Other</t>
  </si>
  <si>
    <t>Total revenue (A+B)</t>
  </si>
  <si>
    <t>The following template is for recording the proportion of opex from products or services associated with Taxonomy-aligned economic activities - disclosure covering year 2024/25</t>
  </si>
  <si>
    <t>Operating expenditure</t>
  </si>
  <si>
    <t>Taxonomy-aligned proportion of opex</t>
  </si>
  <si>
    <t>UK West Midlands Network – Electricity distribution [PCBs]</t>
  </si>
  <si>
    <t>UK East Midlands Network – Electricity distribution [PCBs]</t>
  </si>
  <si>
    <t>UK South Wales Network – Electricity distribution [PCBs]</t>
  </si>
  <si>
    <t>UK South West Network – Electricity distribution [PCBs]</t>
  </si>
  <si>
    <t>US New England Power Company (NEP) – Electricity transmission (4.9)</t>
  </si>
  <si>
    <t>US Massachusetts Electric Company (MECO) – Electricity transmission (4.9)</t>
  </si>
  <si>
    <t>US Massachusetts Electric Company (MECO) – Electricity distribution (4.9) [PCBs]</t>
  </si>
  <si>
    <t>US Nantucket - Electricity distribution (4.9) [PCBs]</t>
  </si>
  <si>
    <t>US Niagara Mohawk Power Corporation (NIMO) – Electricity distribution (4.9) [PCBs]</t>
  </si>
  <si>
    <t>ESO SF exc IT</t>
  </si>
  <si>
    <t>D35.13</t>
  </si>
  <si>
    <t>Total Taxonomy-eligible opex (A.1 + A.2)</t>
  </si>
  <si>
    <t>Total opex (A+B)</t>
  </si>
  <si>
    <t>Group Consolidated Capex</t>
  </si>
  <si>
    <t>The following template is for recording the proportion of Capital Expenditure from products or services associated with Taxonomy-aligned economic activities - disclosure covering year 2024/25</t>
  </si>
  <si>
    <t>Capital expenditure</t>
  </si>
  <si>
    <t>Taxonomy-aligned proportion of capex</t>
  </si>
  <si>
    <t>UK National Grid Electricity Transmission (4.9) [Climate Change Adaptation]</t>
  </si>
  <si>
    <t>US Massachusetts Electric Company (MECO) – Electricity distribution (4.9) [Climate Adaptation]</t>
  </si>
  <si>
    <t>US Niagara Mohawk Power Corporation (NIMO) – Electricity distribution (4.9) [Climate Adaptation]</t>
  </si>
  <si>
    <t>US Niagara Mohawk Power Corporation (NIMO) – Electricity transmission (4.9) [Climate Adaptation]</t>
  </si>
  <si>
    <t xml:space="preserve">US Massachusetts Gas (MA Gas) – Gas distribution [Methane Leak Repair only] (4.14) </t>
  </si>
  <si>
    <t>D35.2.2</t>
  </si>
  <si>
    <t>US Niagara Mohawk Power Corporation (NIMO) – Gas distribution [Methane Leak Repair only] (4.14)</t>
  </si>
  <si>
    <t>Brooklyn Union Gas Company (KEDNY) - Gas distribution [Methane Leak Repair only] (4.14)</t>
  </si>
  <si>
    <t>KeySpan Gas East Corporation (KEDLI) – Gas distribution [Methane Leak Repair only] (4.14)</t>
  </si>
  <si>
    <t>US Other Allocation</t>
  </si>
  <si>
    <t>NG Renewables Development LLC (DevCo) - Solar and wind generation (4.1/4.3)</t>
  </si>
  <si>
    <t>UK National Grid Electricity Transmission (4.9) [Connection of Power Polluting Plant]</t>
  </si>
  <si>
    <t>ESO - Right of use assets</t>
  </si>
  <si>
    <t>D35.12</t>
  </si>
  <si>
    <t>Total Taxonomy-eligible capex (A.1 + A.2)</t>
  </si>
  <si>
    <t>Total capex (A+B)</t>
  </si>
  <si>
    <t>Climate Change Capex</t>
  </si>
  <si>
    <t>Climate Change adaptation Capex</t>
  </si>
  <si>
    <t>Climate change mitigation Capex</t>
  </si>
  <si>
    <t>Total Capex</t>
  </si>
  <si>
    <t>Contents</t>
  </si>
  <si>
    <t>Responsible Business Data Tables 2024/25</t>
  </si>
  <si>
    <t>Table Name</t>
  </si>
  <si>
    <t xml:space="preserve">Sheet No. </t>
  </si>
  <si>
    <t>Responsible Business Tables</t>
  </si>
  <si>
    <t xml:space="preserve">Other Information </t>
  </si>
  <si>
    <t>1. Responsible Business Data Tables</t>
  </si>
  <si>
    <t>2. EU Taxonomy Cover Sheet</t>
  </si>
  <si>
    <t>3. EU Taxonomy Turnover</t>
  </si>
  <si>
    <t>4. EU Taxonomy Opex</t>
  </si>
  <si>
    <t>5. EU Taxonomy Capex</t>
  </si>
  <si>
    <t>6. Other Information</t>
  </si>
  <si>
    <t>EU Taxonomy Cover Sheet</t>
  </si>
  <si>
    <t>EU Taxonomy Turnover</t>
  </si>
  <si>
    <t>EU Taxonomy Opex</t>
  </si>
  <si>
    <t>EU Taxonomy Capex</t>
  </si>
  <si>
    <t>Group Consolidated Operating Expenditure</t>
  </si>
  <si>
    <t>For the purposes of point (a), controversial weapons shall mean controversial weapons as referred to in international treaties and conventions, United Nations principles and, where applicable, national legislation.</t>
  </si>
  <si>
    <t>1. Administrators of EU Paris-aligned Benchmarks shall exclude all of the following companies from those benchmarks:</t>
  </si>
  <si>
    <t>a) companies involved in any activities related to controversial weapons;</t>
  </si>
  <si>
    <t>b) companies involved in the cultivation and production of tobacco;</t>
  </si>
  <si>
    <t>c) companies that benchmark administrators find in violation of the United Nations Global Compact (UNGC) principles or the Organisation for Economic Cooperation and Development (OECD) Guidelines for Multinational Enterprises;</t>
  </si>
  <si>
    <t>d) companies that derive 1 % or more of their revenues from exploration, mining, extraction, distribution or refining of hard coal and lignite;</t>
  </si>
  <si>
    <t>e) companies that derive 10 % or more of their revenues from the exploration, extraction, distribution or refining of oil fuels;</t>
  </si>
  <si>
    <t>f) companies that derive 50 % or more of their revenues from the exploration, extraction, manufacturing or distribution of gaseous fuels;</t>
  </si>
  <si>
    <t>2. Administrators of EU Paris-aligned Benchmarks shall exclude from those benchmarks any companies that are found or estimated by them or by external data providers to significantly harm one or more of the environmental objectives referred to in Article 9 of Regulation (EU) 2020/852 of the European Parliament and of the Council, in accordance with the rules on estimations laid down in Article 13(2) of this Regulation.</t>
  </si>
  <si>
    <t>3. Administrators of EU Paris-aligned Benchmarks shall disclose in their benchmark methodology any additional exclusion criteria they use and which are based on climate-related or other environmental, social and governance (ESG) factors.</t>
  </si>
  <si>
    <t>Requirement</t>
  </si>
  <si>
    <t>National Grid 2024/25 Response</t>
  </si>
  <si>
    <r>
      <t>g) companies that derive 50 % or more of their revenues from electricity generation with a GHG intensity of more than 100 g CO</t>
    </r>
    <r>
      <rPr>
        <vertAlign val="subscript"/>
        <sz val="11"/>
        <color rgb="FF333333"/>
        <rFont val="Arial"/>
        <family val="2"/>
      </rPr>
      <t>2</t>
    </r>
    <r>
      <rPr>
        <sz val="11"/>
        <color rgb="FF333333"/>
        <rFont val="Arial"/>
        <family val="2"/>
      </rPr>
      <t> e/kWh.</t>
    </r>
  </si>
  <si>
    <t>N/A</t>
  </si>
  <si>
    <t>National Grid are in alignment with the Article 12 Exclusions for EU Paris-aligned Benchmarks</t>
  </si>
  <si>
    <t>Total turnover from taxonomy-eligible and aligned activities (A.1)</t>
  </si>
  <si>
    <t>Total turnover from taxonomy-eligible but not aligned activities (A.2)</t>
  </si>
  <si>
    <t>We are building resilience into our operations</t>
  </si>
  <si>
    <t>We are committed to safely, reliably and efficiently connecting millions of people to the energy they use
Group Target : 0.1 LTIs per 100,000 hours worked</t>
  </si>
  <si>
    <t>We are fair to our suppliers and committed to paying them promptly</t>
  </si>
  <si>
    <t>Continue to invest in developing technologies and innovations that benefit our customers and wider society</t>
  </si>
  <si>
    <t>% Female workforce</t>
  </si>
  <si>
    <t>Diversity % of senior management</t>
  </si>
  <si>
    <t>% Female senior management</t>
  </si>
  <si>
    <t>Diversity % of management</t>
  </si>
  <si>
    <t>% Female management</t>
  </si>
  <si>
    <t>29,654 (Cumulatively 60,384)</t>
  </si>
  <si>
    <t>18,907 (Cumulatively 30,730)</t>
  </si>
  <si>
    <t>60,511 (Cumulatively 239,991)</t>
  </si>
  <si>
    <t>77,918 (Cumulatively 179,480)</t>
  </si>
  <si>
    <t>Preserve the natural environment in the land we manage in the US</t>
  </si>
  <si>
    <t>Renewable energy connected to US Distribution Grid (MW)</t>
  </si>
  <si>
    <t>Total transport consumption (GWh)</t>
  </si>
  <si>
    <t>80% UK suppliers by GHG emissions will commit to setting a formal Science Based Target</t>
  </si>
  <si>
    <t>Total turnover from taxonomy-non-eligible activities (B)</t>
  </si>
  <si>
    <t>Total opex from taxonomy-non-eligible activities (B)</t>
  </si>
  <si>
    <t>Total capex from taxonomy-non-eligible activities (B)</t>
  </si>
  <si>
    <r>
      <t>Reduce absolute GHG emissions from gas sold by third-parties by 37.5% by 2033</t>
    </r>
    <r>
      <rPr>
        <vertAlign val="superscript"/>
        <sz val="10"/>
        <color rgb="FF000000"/>
        <rFont val="Arial"/>
      </rPr>
      <t>4</t>
    </r>
  </si>
  <si>
    <t>US National Grid Generation LLC – Gas powered electricity generation (4.29)</t>
  </si>
  <si>
    <t>Reporting Centre</t>
  </si>
  <si>
    <t xml:space="preserve">Beyond our Responsible Business data tables, we also produce supplementary reports aligning to established sustainability reporting standards:
a) Responsible Business review and the TCFD statement in our Annual Report and Accounts
b) EU Taxonomy
c) Green Financing Report
d) SASB
e) GRI Index
Our Responsible Business reporting centre consolidates our suite of documents, policies and our commitment to reporting. 
</t>
  </si>
  <si>
    <t>For more information visit our Responsible Business Reporting Centre at  www.nationalgrid.com/responsibility/esg-reporting-centre</t>
  </si>
  <si>
    <t>Carbon Strategic Supplier Engagement: Science Based Targets</t>
  </si>
  <si>
    <t>EU Paris-aligned Benchmarks</t>
  </si>
  <si>
    <t>Third-party sold gas, a US-only emission, are downstream emissions associated with the combustion of natural gas delivered through our network but sold by a company other than National Grid. This differs from Scope 3 Cat. 11 GHG Protocol guidance, which otherwise advises to consider only the end use of goods sold by the reporting company itself.</t>
  </si>
  <si>
    <t>Prior year data is inclusive of UK ESO and UK Electricity Transmission. 2023/24 excluding ESO would have been £24.49.</t>
  </si>
  <si>
    <t>Diverse Board and Group Executive Committee members are individuals who have identified themselves as female and/or ethnic minority.</t>
  </si>
  <si>
    <t>The fire that occurred at our UK ET North Hyde substation within FY2024/25 is currently under investigation as at the date this is published. The incident required up to ~3 million litres of water to be abstracted by London Fire Service from the local canal/drainage for firefighting and approximately 460 thousand litres removed from the site as wastewater. Applying the operational control principle for environmental reporting, and since GRI 303: Water and Effluents 2018 does not explicitly address emergency water usage, these figures are excluded from our reported water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</si>
</sst>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3" formatCode="_-* #,##0.00_-;\-* #,##0.00_-;_-* &quot;-&quot;??_-;_-@_-"/>
    <numFmt numFmtId="164" formatCode="* #,##0;* &quot;-&quot;#,##0;* &quot;-&quot;;_(@_)"/>
    <numFmt numFmtId="165" formatCode="#,##0;&quot;-&quot;#,##0;&quot;—&quot;;_(@_)"/>
    <numFmt numFmtId="166" formatCode="#0.0_)%;\(#0.0\)%;&quot;—&quot;_)\%;_(@_)"/>
    <numFmt numFmtId="167" formatCode="* #,##0.0;* &quot;-&quot;#,##0.0;* &quot;-&quot;;_(@_)"/>
    <numFmt numFmtId="168" formatCode="#,##0.0;&quot;-&quot;#,##0.0;&quot;—&quot;;_(@_)"/>
    <numFmt numFmtId="169" formatCode="* #,##0.00;* &quot;-&quot;#,##0.00;* &quot;-&quot;;_(@_)"/>
    <numFmt numFmtId="170" formatCode="#,##0.#######################;&quot;-&quot;#,##0.#######################;&quot;—&quot;;_(@_)"/>
    <numFmt numFmtId="171" formatCode="#,##0.00;&quot;-&quot;#,##0.00;&quot;—&quot;;_(@_)"/>
    <numFmt numFmtId="172" formatCode="* #,##0;* &quot;-&quot;#,##0;* &quot;—&quot;;_(@_)"/>
    <numFmt numFmtId="173" formatCode="#0_)%;\(#0\)%;&quot;—&quot;_)\%;_(@_)"/>
    <numFmt numFmtId="174" formatCode="* #,##0.0;* &quot;-&quot;#,##0.0;* &quot;—&quot;;_(@_)"/>
    <numFmt numFmtId="175" formatCode="#,##0;&quot;-&quot;#,##0;#,##0;_(@_)"/>
    <numFmt numFmtId="176" formatCode="#0%;&quot;-&quot;#0%;&quot;-&quot;\%;_(@_)"/>
    <numFmt numFmtId="177" formatCode="&quot;£&quot;#,##0.00;&quot;-&quot;&quot;£&quot;#,##0.00;&quot;£&quot;#,##0.00;_(@_)"/>
    <numFmt numFmtId="178" formatCode="&quot;$&quot;#,##0.00;&quot;-&quot;&quot;$&quot;#,##0.00;&quot;$&quot;#,##0.00;_(@_)"/>
    <numFmt numFmtId="179" formatCode="#0.0%;&quot;-&quot;#0.0%;&quot;-&quot;\%;_(@_)"/>
    <numFmt numFmtId="180" formatCode="#0_)%;\(#0\)%;#0_)%;_(@_)"/>
    <numFmt numFmtId="181" formatCode="#,##0&quot;%&quot;;&quot;-&quot;#,##0&quot;%&quot;;#,##0&quot;%&quot;;_(@_)"/>
    <numFmt numFmtId="182" formatCode="#0;&quot;-&quot;#0;#0;_(@_)"/>
    <numFmt numFmtId="183" formatCode="#0.00;&quot;-&quot;#0.00;#0.00;_(@_)"/>
    <numFmt numFmtId="184" formatCode="#,##0.00;&quot;-&quot;#,##0.00;#,##0.00;_(@_)"/>
    <numFmt numFmtId="185" formatCode="#0.00000%;&quot;-&quot;#0.00000%;&quot;-&quot;\%;_(@_)"/>
    <numFmt numFmtId="186" formatCode="#,##0.000000&quot;%&quot;;&quot;-&quot;#,##0.000000&quot;%&quot;;#,##0.000000&quot;%&quot;;_(@_)"/>
    <numFmt numFmtId="187" formatCode="#,##0.00000&quot;%&quot;;&quot;-&quot;#,##0.00000&quot;%&quot;;#,##0.00000&quot;%&quot;;_(@_)"/>
    <numFmt numFmtId="188" formatCode="#0.00000_)%;\(#0.00000\)%;&quot;—&quot;_)\%;_(@_)"/>
    <numFmt numFmtId="189" formatCode="#0.00000_)%;\(#0.00000\)%;#0.00000_)%;_(@_)"/>
    <numFmt numFmtId="190" formatCode="#,##0.0&quot;%&quot;;&quot;-&quot;#,##0.0&quot;%&quot;;#,##0.0&quot;%&quot;;_(@_)"/>
    <numFmt numFmtId="191" formatCode="#0.0&quot;%&quot;;&quot;-&quot;#0.0&quot;%&quot;;#0.0&quot;%&quot;;_(@_)"/>
    <numFmt numFmtId="192" formatCode="&quot;£&quot;#,##0.0&quot;m&quot;;&quot;-&quot;&quot;£&quot;#,##0.0&quot;m&quot;;&quot;£&quot;#,##0.0&quot;m&quot;;_(@_)"/>
    <numFmt numFmtId="193" formatCode="_-* #,##0_-;\-* #,##0_-;_-* &quot;-&quot;??_-;_-@_-"/>
    <numFmt numFmtId="194" formatCode="#0.0%;&quot;-&quot;#0.0%;#0.0%;_(@_)"/>
    <numFmt numFmtId="195" formatCode="#0%;&quot;-&quot;#0%;#0%;_(@_)"/>
    <numFmt numFmtId="196" formatCode="#0.#######################;&quot;-&quot;#0.#######################;#0.#######################;_(@_)"/>
    <numFmt numFmtId="197" formatCode="#0.#######################%;&quot;-&quot;#0.#######################%;&quot;-&quot;\%;_(@_)"/>
    <numFmt numFmtId="198" formatCode="#0.00;&quot;-&quot;#0.00;&quot;—&quot;;_(@_)"/>
    <numFmt numFmtId="199" formatCode="* #,##0.00;* \(#,##0.00\);* &quot;—&quot;;_(@_)"/>
    <numFmt numFmtId="200" formatCode="&quot;£&quot;* #,##0.00,_);&quot;£&quot;* \(#,##0.00,\);&quot;£&quot;* #,##0.00,_);_(@_)"/>
  </numFmts>
  <fonts count="76">
    <font>
      <sz val="10"/>
      <name val="Arial"/>
    </font>
    <font>
      <sz val="10"/>
      <color rgb="FFFF0090"/>
      <name val="Times New Roman"/>
    </font>
    <font>
      <b/>
      <sz val="18"/>
      <color rgb="FF001689"/>
      <name val="Helvetica_Neue_LT_W1G_55_Roman"/>
    </font>
    <font>
      <b/>
      <sz val="12"/>
      <color rgb="FF00148C"/>
      <name val="HelveticaNeueLT W1G 55 Roman"/>
    </font>
    <font>
      <b/>
      <sz val="6"/>
      <color rgb="FF001689"/>
      <name val="HelveticaNeueLT W1G 55 Roman"/>
    </font>
    <font>
      <b/>
      <sz val="7"/>
      <color rgb="FF3C3C3B"/>
      <name val="HelveticaNeueLT W1G 55 Roman"/>
    </font>
    <font>
      <sz val="7"/>
      <color rgb="FF3C3C3B"/>
      <name val="HelveticaNeueLT W1G 45 Lt"/>
    </font>
    <font>
      <i/>
      <sz val="7"/>
      <color rgb="FF3C3C3B"/>
      <name val="HelveticaNeueLT W1G 45 Lt"/>
    </font>
    <font>
      <sz val="6"/>
      <color rgb="FFC800A1"/>
      <name val="HelveticaNeueLT W1G 45 Lt"/>
    </font>
    <font>
      <sz val="8"/>
      <color rgb="FF3C3C3B"/>
      <name val="HelveticaNeueLT W1G 45 Lt"/>
    </font>
    <font>
      <b/>
      <sz val="8"/>
      <color rgb="FF000000"/>
      <name val="Helvetica_Neue_LT_W1G_55_Roman"/>
    </font>
    <font>
      <b/>
      <sz val="6"/>
      <color rgb="FF001689"/>
      <name val="HelveticaNeueLT W1G 45 Lt"/>
    </font>
    <font>
      <sz val="6"/>
      <color rgb="FF001689"/>
      <name val="HelveticaNeueLT W1G 45 Lt"/>
    </font>
    <font>
      <b/>
      <sz val="8"/>
      <color rgb="FF001689"/>
      <name val="Helvetica_Neue_LT_W1G_55_Roman"/>
    </font>
    <font>
      <b/>
      <sz val="10"/>
      <color rgb="FF00148C"/>
      <name val="HelveticaNeueLT W1G 55 Roman"/>
    </font>
    <font>
      <sz val="16"/>
      <color rgb="FF767171"/>
      <name val="Arial"/>
    </font>
    <font>
      <sz val="18"/>
      <color rgb="FF0A2299"/>
      <name val="Arial"/>
    </font>
    <font>
      <sz val="10"/>
      <color rgb="FFFFFFFF"/>
      <name val="Arial"/>
    </font>
    <font>
      <b/>
      <sz val="10"/>
      <color rgb="FFFFFFFF"/>
      <name val="Arial"/>
    </font>
    <font>
      <b/>
      <sz val="10"/>
      <color rgb="FF000000"/>
      <name val="Arial"/>
    </font>
    <font>
      <sz val="10"/>
      <color rgb="FF547221"/>
      <name val="Arial"/>
    </font>
    <font>
      <sz val="10"/>
      <color rgb="FFD76428"/>
      <name val="Arial"/>
    </font>
    <font>
      <sz val="10"/>
      <color rgb="FF000000"/>
      <name val="Arial"/>
    </font>
    <font>
      <sz val="8"/>
      <color rgb="FF547221"/>
      <name val="Arial"/>
    </font>
    <font>
      <i/>
      <sz val="10"/>
      <color rgb="FF000000"/>
      <name val="Arial"/>
    </font>
    <font>
      <b/>
      <sz val="10"/>
      <color rgb="FFD76428"/>
      <name val="Arial"/>
    </font>
    <font>
      <sz val="8"/>
      <color rgb="FF000000"/>
      <name val="Arial"/>
    </font>
    <font>
      <u/>
      <sz val="10"/>
      <color rgb="FFEE2724"/>
      <name val="Arial"/>
    </font>
    <font>
      <u/>
      <sz val="10"/>
      <color rgb="FFFFFFFF"/>
      <name val="Arial"/>
    </font>
    <font>
      <sz val="8"/>
      <color rgb="FFD76428"/>
      <name val="Arial"/>
    </font>
    <font>
      <sz val="8"/>
      <color rgb="FFFF0000"/>
      <name val="Arial"/>
    </font>
    <font>
      <vertAlign val="superscript"/>
      <sz val="10"/>
      <color rgb="FFFFFFFF"/>
      <name val="Arial"/>
    </font>
    <font>
      <b/>
      <vertAlign val="subscript"/>
      <sz val="10"/>
      <color rgb="FF000000"/>
      <name val="Arial"/>
    </font>
    <font>
      <b/>
      <vertAlign val="superscript"/>
      <sz val="10"/>
      <color rgb="FF000000"/>
      <name val="Arial"/>
    </font>
    <font>
      <vertAlign val="superscript"/>
      <sz val="10"/>
      <color rgb="FFD76428"/>
      <name val="Arial"/>
    </font>
    <font>
      <vertAlign val="subscript"/>
      <sz val="10"/>
      <color rgb="FF000000"/>
      <name val="Arial"/>
    </font>
    <font>
      <vertAlign val="superscript"/>
      <sz val="10"/>
      <color rgb="FF000000"/>
      <name val="Arial"/>
    </font>
    <font>
      <sz val="10"/>
      <color rgb="FFEE2724"/>
      <name val="Arial"/>
    </font>
    <font>
      <b/>
      <u/>
      <sz val="8"/>
      <color rgb="FF000000"/>
      <name val="Arial"/>
    </font>
    <font>
      <sz val="8"/>
      <color rgb="FF0F7F40"/>
      <name val="Arial"/>
    </font>
    <font>
      <sz val="10"/>
      <name val="Arial"/>
    </font>
    <font>
      <sz val="8"/>
      <color rgb="FF000000"/>
      <name val="Arial"/>
      <family val="2"/>
    </font>
    <font>
      <b/>
      <sz val="8"/>
      <color rgb="FF000000"/>
      <name val="Arial"/>
      <family val="2"/>
    </font>
    <font>
      <sz val="10"/>
      <name val="Arial"/>
      <family val="2"/>
    </font>
    <font>
      <sz val="28"/>
      <color rgb="FF00148C"/>
      <name val="Arial"/>
      <family val="2"/>
    </font>
    <font>
      <sz val="18"/>
      <color rgb="FF55555A"/>
      <name val="Arial"/>
      <family val="2"/>
    </font>
    <font>
      <b/>
      <sz val="14"/>
      <color rgb="FF78A22F"/>
      <name val="Arial"/>
      <family val="2"/>
    </font>
    <font>
      <sz val="11"/>
      <color rgb="FF000000"/>
      <name val="Arial"/>
      <family val="2"/>
    </font>
    <font>
      <sz val="9"/>
      <color rgb="FF000000"/>
      <name val="Arial"/>
      <family val="2"/>
    </font>
    <font>
      <b/>
      <u/>
      <sz val="14"/>
      <color rgb="FF0073CD"/>
      <name val="Arial"/>
      <family val="2"/>
    </font>
    <font>
      <sz val="11"/>
      <color rgb="FF00B050"/>
      <name val="Arial"/>
      <family val="2"/>
    </font>
    <font>
      <b/>
      <u/>
      <sz val="11"/>
      <color rgb="FF00B050"/>
      <name val="Arial"/>
      <family val="2"/>
    </font>
    <font>
      <b/>
      <sz val="16"/>
      <color rgb="FF000000"/>
      <name val="Arial"/>
      <family val="2"/>
    </font>
    <font>
      <b/>
      <sz val="14"/>
      <color rgb="FF000000"/>
      <name val="Arial"/>
      <family val="2"/>
    </font>
    <font>
      <b/>
      <sz val="9"/>
      <color rgb="FF000000"/>
      <name val="Arial"/>
      <family val="2"/>
    </font>
    <font>
      <sz val="16"/>
      <color rgb="FF767171"/>
      <name val="Arial"/>
      <family val="2"/>
    </font>
    <font>
      <sz val="16"/>
      <color rgb="FF53565A"/>
      <name val="Arial"/>
      <family val="2"/>
    </font>
    <font>
      <b/>
      <sz val="14"/>
      <color rgb="FF4472C4"/>
      <name val="Arial"/>
      <family val="2"/>
    </font>
    <font>
      <b/>
      <sz val="11"/>
      <color rgb="FF55555A"/>
      <name val="Arial"/>
      <family val="2"/>
    </font>
    <font>
      <sz val="11"/>
      <color rgb="FF55555A"/>
      <name val="Arial"/>
      <family val="2"/>
    </font>
    <font>
      <b/>
      <sz val="11"/>
      <color rgb="FFFFFFFF"/>
      <name val="Arial"/>
      <family val="2"/>
    </font>
    <font>
      <b/>
      <u/>
      <sz val="11"/>
      <color rgb="FF55555A"/>
      <name val="Arial"/>
      <family val="2"/>
    </font>
    <font>
      <i/>
      <sz val="11"/>
      <color rgb="FF55555A"/>
      <name val="Arial"/>
      <family val="2"/>
    </font>
    <font>
      <sz val="10"/>
      <color rgb="FF000000"/>
      <name val="Arial"/>
      <family val="2"/>
    </font>
    <font>
      <sz val="11"/>
      <color rgb="FFFFFFFF"/>
      <name val="Arial"/>
      <family val="2"/>
    </font>
    <font>
      <sz val="11"/>
      <name val="Arial"/>
      <family val="2"/>
    </font>
    <font>
      <b/>
      <sz val="11"/>
      <name val="Arial"/>
      <family val="2"/>
    </font>
    <font>
      <b/>
      <sz val="12"/>
      <color theme="1" tint="0.499984740745262"/>
      <name val="Arial"/>
      <family val="2"/>
    </font>
    <font>
      <u/>
      <sz val="10"/>
      <color theme="10"/>
      <name val="Arial"/>
      <family val="2"/>
    </font>
    <font>
      <sz val="11"/>
      <color rgb="FF333333"/>
      <name val="Arial"/>
      <family val="2"/>
    </font>
    <font>
      <b/>
      <sz val="11"/>
      <color rgb="FF0000CC"/>
      <name val="Arial"/>
      <family val="2"/>
    </font>
    <font>
      <vertAlign val="subscript"/>
      <sz val="11"/>
      <color rgb="FF333333"/>
      <name val="Arial"/>
      <family val="2"/>
    </font>
    <font>
      <b/>
      <u/>
      <sz val="11"/>
      <color rgb="FF333333"/>
      <name val="Arial"/>
      <family val="2"/>
    </font>
    <font>
      <b/>
      <u/>
      <sz val="11"/>
      <name val="Arial"/>
      <family val="2"/>
    </font>
    <font>
      <i/>
      <u/>
      <sz val="11"/>
      <color rgb="FF0000CC"/>
      <name val="Arial"/>
      <family val="2"/>
    </font>
    <font>
      <b/>
      <sz val="10"/>
      <color rgb="FF000000"/>
      <name val="Arial"/>
      <family val="2"/>
    </font>
  </fonts>
  <fills count="16">
    <fill>
      <patternFill patternType="none"/>
    </fill>
    <fill>
      <patternFill patternType="gray125"/>
    </fill>
    <fill>
      <patternFill patternType="solid">
        <fgColor rgb="FF00148C"/>
        <bgColor indexed="64"/>
      </patternFill>
    </fill>
    <fill>
      <patternFill patternType="solid">
        <fgColor rgb="FF547221"/>
        <bgColor indexed="64"/>
      </patternFill>
    </fill>
    <fill>
      <patternFill patternType="solid">
        <fgColor rgb="FFDBDBDB"/>
        <bgColor indexed="64"/>
      </patternFill>
    </fill>
    <fill>
      <patternFill patternType="solid">
        <fgColor rgb="FF929292"/>
        <bgColor indexed="64"/>
      </patternFill>
    </fill>
    <fill>
      <patternFill patternType="solid">
        <fgColor rgb="FFE7E6E6"/>
        <bgColor indexed="64"/>
      </patternFill>
    </fill>
    <fill>
      <patternFill patternType="solid">
        <fgColor rgb="FFFFFFFF"/>
        <bgColor indexed="64"/>
      </patternFill>
    </fill>
    <fill>
      <patternFill patternType="solid">
        <fgColor rgb="FFFA4616"/>
        <bgColor indexed="64"/>
      </patternFill>
    </fill>
    <fill>
      <patternFill patternType="solid">
        <fgColor rgb="FFC800A1"/>
        <bgColor indexed="64"/>
      </patternFill>
    </fill>
    <fill>
      <patternFill patternType="solid">
        <fgColor rgb="FFF4B183"/>
        <bgColor indexed="64"/>
      </patternFill>
    </fill>
    <fill>
      <patternFill patternType="solid">
        <fgColor rgb="FF0070C0"/>
        <bgColor indexed="64"/>
      </patternFill>
    </fill>
    <fill>
      <patternFill patternType="solid">
        <fgColor rgb="FF00BEB4"/>
        <bgColor indexed="64"/>
      </patternFill>
    </fill>
    <fill>
      <patternFill patternType="solid">
        <fgColor rgb="FFC9FFFC"/>
        <bgColor indexed="64"/>
      </patternFill>
    </fill>
    <fill>
      <patternFill patternType="solid">
        <fgColor rgb="FFD9D9D9"/>
        <bgColor indexed="64"/>
      </patternFill>
    </fill>
    <fill>
      <patternFill patternType="solid">
        <fgColor theme="1" tint="0.499984740745262"/>
        <bgColor indexed="64"/>
      </patternFill>
    </fill>
  </fills>
  <borders count="5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FFFFFF"/>
      </left>
      <right style="thin">
        <color rgb="FFFFFFFF"/>
      </right>
      <top style="thin">
        <color rgb="FFFFFFFF"/>
      </top>
      <bottom style="thin">
        <color rgb="FFFFFFFF"/>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double">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top style="double">
        <color rgb="FF000000"/>
      </top>
      <bottom/>
      <diagonal/>
    </border>
    <border>
      <left/>
      <right/>
      <top style="thin">
        <color rgb="FFFFFFFF"/>
      </top>
      <bottom/>
      <diagonal/>
    </border>
    <border>
      <left style="medium">
        <color rgb="FF000000"/>
      </left>
      <right/>
      <top/>
      <bottom/>
      <diagonal/>
    </border>
    <border>
      <left style="medium">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top style="thin">
        <color indexed="64"/>
      </top>
      <bottom style="medium">
        <color indexed="64"/>
      </bottom>
      <diagonal/>
    </border>
    <border>
      <left style="thin">
        <color rgb="FF000000"/>
      </left>
      <right style="thin">
        <color rgb="FF000000"/>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1">
    <xf numFmtId="0" fontId="0" fillId="0" borderId="0"/>
    <xf numFmtId="0" fontId="1" fillId="0" borderId="0" applyBorder="0">
      <alignment wrapText="1"/>
    </xf>
    <xf numFmtId="0" fontId="1" fillId="0" borderId="0" applyBorder="0">
      <alignment wrapText="1"/>
    </xf>
    <xf numFmtId="0" fontId="2" fillId="0" borderId="0" applyBorder="0">
      <alignment horizontal="left" wrapText="1"/>
    </xf>
    <xf numFmtId="0" fontId="3" fillId="0" borderId="0" applyBorder="0">
      <alignment wrapText="1"/>
    </xf>
    <xf numFmtId="0" fontId="4" fillId="0" borderId="0" applyBorder="0">
      <alignment horizontal="right" wrapText="1"/>
    </xf>
    <xf numFmtId="0" fontId="5" fillId="0" borderId="0" applyBorder="0">
      <alignment horizontal="right" wrapText="1"/>
    </xf>
    <xf numFmtId="0" fontId="6" fillId="0" borderId="0" applyBorder="0">
      <alignment horizontal="right" wrapText="1"/>
    </xf>
    <xf numFmtId="0" fontId="5" fillId="0" borderId="0" applyBorder="0">
      <alignment horizontal="left" wrapText="1"/>
    </xf>
    <xf numFmtId="0" fontId="7" fillId="0" borderId="0" applyBorder="0">
      <alignment horizontal="left" wrapText="1"/>
    </xf>
    <xf numFmtId="0" fontId="8" fillId="0" borderId="0" applyBorder="0">
      <alignment wrapText="1"/>
    </xf>
    <xf numFmtId="0" fontId="9" fillId="0" borderId="0" applyBorder="0">
      <alignment horizontal="left" wrapText="1"/>
    </xf>
    <xf numFmtId="0" fontId="10" fillId="0" borderId="0" applyBorder="0">
      <alignment horizontal="left" wrapText="1"/>
    </xf>
    <xf numFmtId="0" fontId="4" fillId="0" borderId="0" applyBorder="0">
      <alignment wrapText="1"/>
    </xf>
    <xf numFmtId="0" fontId="9" fillId="0" borderId="0" applyBorder="0">
      <alignment wrapText="1" indent="1"/>
    </xf>
    <xf numFmtId="0" fontId="4" fillId="0" borderId="0" applyBorder="0">
      <alignment horizontal="center" wrapText="1"/>
    </xf>
    <xf numFmtId="0" fontId="11" fillId="0" borderId="0" applyBorder="0">
      <alignment horizontal="left" wrapText="1"/>
    </xf>
    <xf numFmtId="0" fontId="12" fillId="0" borderId="0" applyBorder="0">
      <alignment horizontal="right" wrapText="1"/>
    </xf>
    <xf numFmtId="0" fontId="11" fillId="0" borderId="0" applyBorder="0">
      <alignment horizontal="center" wrapText="1"/>
    </xf>
    <xf numFmtId="0" fontId="6" fillId="0" borderId="0" applyBorder="0">
      <alignment horizontal="left" wrapText="1"/>
    </xf>
    <xf numFmtId="0" fontId="6" fillId="0" borderId="0" applyBorder="0">
      <alignment horizontal="left" wrapText="1" indent="1"/>
    </xf>
    <xf numFmtId="0" fontId="4" fillId="0" borderId="0" applyBorder="0">
      <alignment horizontal="left" wrapText="1"/>
    </xf>
    <xf numFmtId="0" fontId="13" fillId="0" borderId="0" applyBorder="0">
      <alignment horizontal="left" wrapText="1"/>
    </xf>
    <xf numFmtId="0" fontId="14" fillId="0" borderId="0" applyBorder="0">
      <alignment horizontal="left" wrapText="1"/>
    </xf>
    <xf numFmtId="0" fontId="9" fillId="0" borderId="0" applyBorder="0">
      <alignment horizontal="left" wrapText="1" indent="1"/>
    </xf>
    <xf numFmtId="0" fontId="9" fillId="0" borderId="0" applyBorder="0">
      <alignment horizontal="left" wrapText="1"/>
    </xf>
    <xf numFmtId="43" fontId="40" fillId="0" borderId="0" applyFont="0" applyFill="0" applyBorder="0" applyAlignment="0" applyProtection="0"/>
    <xf numFmtId="9" fontId="40" fillId="0" borderId="0" applyFont="0" applyFill="0" applyBorder="0" applyAlignment="0" applyProtection="0"/>
    <xf numFmtId="0" fontId="43" fillId="0" borderId="0"/>
    <xf numFmtId="0" fontId="63" fillId="0" borderId="0" applyBorder="0">
      <alignment wrapText="1"/>
    </xf>
    <xf numFmtId="0" fontId="68" fillId="0" borderId="0" applyNumberFormat="0" applyFill="0" applyBorder="0" applyAlignment="0" applyProtection="0"/>
  </cellStyleXfs>
  <cellXfs count="380">
    <xf numFmtId="0" fontId="0" fillId="0" borderId="0" xfId="0"/>
    <xf numFmtId="0" fontId="17" fillId="2" borderId="2" xfId="0" applyFont="1" applyFill="1" applyBorder="1" applyAlignment="1">
      <alignment horizontal="center" vertical="center" wrapText="1"/>
    </xf>
    <xf numFmtId="0" fontId="19" fillId="0" borderId="2" xfId="0" applyFont="1" applyBorder="1" applyAlignment="1">
      <alignment horizontal="left" vertical="center" wrapText="1"/>
    </xf>
    <xf numFmtId="164" fontId="19" fillId="0" borderId="2" xfId="0" applyNumberFormat="1" applyFont="1" applyBorder="1" applyAlignment="1">
      <alignment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165" fontId="22" fillId="0" borderId="2" xfId="0" applyNumberFormat="1" applyFont="1" applyBorder="1" applyAlignment="1">
      <alignment horizontal="center" vertical="center" wrapText="1"/>
    </xf>
    <xf numFmtId="166" fontId="22" fillId="0" borderId="2" xfId="0" applyNumberFormat="1" applyFont="1" applyBorder="1" applyAlignment="1">
      <alignment horizontal="center" vertical="center" wrapText="1"/>
    </xf>
    <xf numFmtId="164" fontId="22" fillId="0" borderId="2" xfId="0" applyNumberFormat="1" applyFont="1" applyBorder="1" applyAlignment="1">
      <alignment vertical="center" wrapText="1"/>
    </xf>
    <xf numFmtId="0" fontId="23" fillId="0" borderId="2" xfId="0" applyFont="1" applyBorder="1" applyAlignment="1">
      <alignment horizontal="left" vertical="center" wrapText="1" indent="4"/>
    </xf>
    <xf numFmtId="0" fontId="22" fillId="0" borderId="2" xfId="0" applyFont="1" applyBorder="1" applyAlignment="1">
      <alignment horizontal="left" vertical="center" wrapText="1"/>
    </xf>
    <xf numFmtId="167" fontId="22" fillId="0" borderId="2" xfId="0" applyNumberFormat="1" applyFont="1" applyBorder="1" applyAlignment="1">
      <alignment vertical="center" wrapText="1"/>
    </xf>
    <xf numFmtId="168" fontId="22" fillId="0" borderId="2" xfId="0" applyNumberFormat="1" applyFont="1" applyBorder="1" applyAlignment="1">
      <alignment horizontal="center" vertical="center" wrapText="1"/>
    </xf>
    <xf numFmtId="0" fontId="19" fillId="6" borderId="6" xfId="0" applyFont="1" applyFill="1" applyBorder="1" applyAlignment="1">
      <alignment wrapText="1"/>
    </xf>
    <xf numFmtId="0" fontId="25" fillId="6" borderId="6" xfId="0" applyFont="1" applyFill="1" applyBorder="1" applyAlignment="1">
      <alignment wrapText="1"/>
    </xf>
    <xf numFmtId="0" fontId="19" fillId="6" borderId="7" xfId="0" applyFont="1" applyFill="1" applyBorder="1" applyAlignment="1">
      <alignment wrapText="1"/>
    </xf>
    <xf numFmtId="165" fontId="22" fillId="0" borderId="2" xfId="0" applyNumberFormat="1" applyFont="1" applyBorder="1" applyAlignment="1">
      <alignment horizontal="right" vertical="center" wrapText="1"/>
    </xf>
    <xf numFmtId="169" fontId="22" fillId="0" borderId="2" xfId="0" applyNumberFormat="1" applyFont="1" applyBorder="1" applyAlignment="1">
      <alignment vertical="center" wrapText="1"/>
    </xf>
    <xf numFmtId="170" fontId="22" fillId="0" borderId="2" xfId="0" applyNumberFormat="1" applyFont="1" applyBorder="1" applyAlignment="1">
      <alignment horizontal="right" vertical="center" wrapText="1"/>
    </xf>
    <xf numFmtId="171" fontId="22" fillId="0" borderId="2" xfId="0" applyNumberFormat="1" applyFont="1" applyBorder="1" applyAlignment="1">
      <alignment horizontal="center" vertical="center" wrapText="1"/>
    </xf>
    <xf numFmtId="0" fontId="19" fillId="4" borderId="6" xfId="0" applyFont="1" applyFill="1" applyBorder="1" applyAlignment="1">
      <alignment vertical="center" wrapText="1"/>
    </xf>
    <xf numFmtId="0" fontId="25" fillId="4" borderId="6" xfId="0" applyFont="1" applyFill="1" applyBorder="1" applyAlignment="1">
      <alignment vertical="center" wrapText="1"/>
    </xf>
    <xf numFmtId="0" fontId="19" fillId="4" borderId="7" xfId="0" applyFont="1" applyFill="1" applyBorder="1" applyAlignment="1">
      <alignment vertical="center" wrapText="1"/>
    </xf>
    <xf numFmtId="0" fontId="22" fillId="6" borderId="6" xfId="0" applyFont="1" applyFill="1" applyBorder="1" applyAlignment="1">
      <alignment horizontal="center" vertical="center" wrapText="1"/>
    </xf>
    <xf numFmtId="0" fontId="22" fillId="6" borderId="6" xfId="0" applyFont="1" applyFill="1" applyBorder="1" applyAlignment="1">
      <alignment horizontal="right" vertical="center" wrapText="1"/>
    </xf>
    <xf numFmtId="0" fontId="21" fillId="6" borderId="6" xfId="0" applyFont="1" applyFill="1" applyBorder="1" applyAlignment="1">
      <alignment horizontal="center" vertical="center" wrapText="1"/>
    </xf>
    <xf numFmtId="166" fontId="22" fillId="0" borderId="2" xfId="0" applyNumberFormat="1" applyFont="1" applyBorder="1" applyAlignment="1">
      <alignment horizontal="right" vertical="center" wrapText="1"/>
    </xf>
    <xf numFmtId="172" fontId="22" fillId="0" borderId="2" xfId="0" applyNumberFormat="1" applyFont="1" applyBorder="1" applyAlignment="1">
      <alignment vertical="center" wrapText="1"/>
    </xf>
    <xf numFmtId="0" fontId="25" fillId="0" borderId="2" xfId="0" applyFont="1" applyBorder="1" applyAlignment="1">
      <alignment horizontal="center" vertical="center" wrapText="1"/>
    </xf>
    <xf numFmtId="173" fontId="22" fillId="0" borderId="2" xfId="0" applyNumberFormat="1" applyFont="1" applyBorder="1" applyAlignment="1">
      <alignment horizontal="right" vertical="center" wrapText="1" indent="1"/>
    </xf>
    <xf numFmtId="166" fontId="22" fillId="0" borderId="2" xfId="0" applyNumberFormat="1" applyFont="1" applyBorder="1" applyAlignment="1">
      <alignment horizontal="right" vertical="center" wrapText="1" indent="1"/>
    </xf>
    <xf numFmtId="0" fontId="22" fillId="0" borderId="5" xfId="0" applyFont="1" applyBorder="1" applyAlignment="1">
      <alignment horizontal="left" vertical="center" wrapText="1"/>
    </xf>
    <xf numFmtId="174" fontId="22" fillId="0" borderId="2" xfId="0" applyNumberFormat="1" applyFont="1" applyBorder="1" applyAlignment="1">
      <alignment vertical="center" wrapText="1"/>
    </xf>
    <xf numFmtId="0" fontId="22" fillId="0" borderId="2" xfId="0" applyFont="1" applyBorder="1" applyAlignment="1">
      <alignment horizontal="center" vertical="top" wrapText="1"/>
    </xf>
    <xf numFmtId="0" fontId="22" fillId="0" borderId="2" xfId="0" applyFont="1" applyBorder="1" applyAlignment="1">
      <alignment horizontal="right" vertical="center" wrapText="1"/>
    </xf>
    <xf numFmtId="175" fontId="22" fillId="0" borderId="2" xfId="0" applyNumberFormat="1" applyFont="1" applyBorder="1" applyAlignment="1">
      <alignment horizontal="right" vertical="center" wrapText="1"/>
    </xf>
    <xf numFmtId="173" fontId="22" fillId="0" borderId="2" xfId="0" applyNumberFormat="1" applyFont="1" applyBorder="1" applyAlignment="1">
      <alignment horizontal="right" vertical="center" wrapText="1"/>
    </xf>
    <xf numFmtId="173" fontId="22" fillId="0" borderId="2" xfId="0" applyNumberFormat="1" applyFont="1" applyBorder="1" applyAlignment="1">
      <alignment vertical="center" wrapText="1"/>
    </xf>
    <xf numFmtId="0" fontId="22" fillId="0" borderId="2" xfId="0" applyFont="1" applyBorder="1" applyAlignment="1">
      <alignment vertical="center" wrapText="1"/>
    </xf>
    <xf numFmtId="176" fontId="22" fillId="0" borderId="2" xfId="0" applyNumberFormat="1" applyFont="1" applyBorder="1" applyAlignment="1">
      <alignment horizontal="right" vertical="center" wrapText="1"/>
    </xf>
    <xf numFmtId="177" fontId="22" fillId="0" borderId="2" xfId="0" applyNumberFormat="1" applyFont="1" applyBorder="1" applyAlignment="1">
      <alignment horizontal="right" vertical="center" wrapText="1"/>
    </xf>
    <xf numFmtId="178" fontId="22" fillId="0" borderId="2" xfId="0" applyNumberFormat="1" applyFont="1" applyBorder="1" applyAlignment="1">
      <alignment horizontal="right" vertical="center" wrapText="1"/>
    </xf>
    <xf numFmtId="0" fontId="22" fillId="0" borderId="2" xfId="0" applyFont="1" applyBorder="1" applyAlignment="1">
      <alignment horizontal="center" vertical="center" wrapText="1"/>
    </xf>
    <xf numFmtId="179" fontId="22" fillId="0" borderId="5" xfId="0" applyNumberFormat="1" applyFont="1" applyBorder="1" applyAlignment="1">
      <alignment horizontal="right" vertical="center" wrapText="1"/>
    </xf>
    <xf numFmtId="0" fontId="22" fillId="0" borderId="5" xfId="0" applyFont="1" applyBorder="1" applyAlignment="1">
      <alignment horizontal="center" vertical="center" wrapText="1"/>
    </xf>
    <xf numFmtId="0" fontId="25" fillId="0" borderId="5" xfId="0" applyFont="1" applyBorder="1" applyAlignment="1">
      <alignment horizontal="center" vertical="center" wrapText="1"/>
    </xf>
    <xf numFmtId="179" fontId="22" fillId="0" borderId="2" xfId="0" applyNumberFormat="1" applyFont="1" applyBorder="1" applyAlignment="1">
      <alignment horizontal="right" vertical="center" wrapText="1"/>
    </xf>
    <xf numFmtId="0" fontId="26" fillId="0" borderId="10" xfId="0" applyFont="1" applyBorder="1" applyAlignment="1">
      <alignment vertical="center" wrapText="1"/>
    </xf>
    <xf numFmtId="0" fontId="22" fillId="0" borderId="11" xfId="0" applyFont="1" applyBorder="1" applyAlignment="1">
      <alignment horizontal="left" vertical="center" wrapText="1"/>
    </xf>
    <xf numFmtId="180" fontId="22" fillId="0" borderId="2" xfId="0" applyNumberFormat="1" applyFont="1" applyBorder="1" applyAlignment="1">
      <alignment horizontal="right" vertical="center" wrapText="1"/>
    </xf>
    <xf numFmtId="181" fontId="22" fillId="0" borderId="2" xfId="0" applyNumberFormat="1" applyFont="1" applyBorder="1" applyAlignment="1">
      <alignment horizontal="right" vertical="center" wrapText="1"/>
    </xf>
    <xf numFmtId="182" fontId="22" fillId="0" borderId="2" xfId="0" applyNumberFormat="1" applyFont="1" applyBorder="1" applyAlignment="1">
      <alignment horizontal="right" vertical="center" wrapText="1"/>
    </xf>
    <xf numFmtId="183" fontId="22" fillId="0" borderId="2" xfId="0" applyNumberFormat="1" applyFont="1" applyBorder="1" applyAlignment="1">
      <alignment horizontal="right" vertical="center" wrapText="1"/>
    </xf>
    <xf numFmtId="184" fontId="22" fillId="0" borderId="2" xfId="0" applyNumberFormat="1" applyFont="1" applyBorder="1" applyAlignment="1">
      <alignment horizontal="right" vertical="center" wrapText="1"/>
    </xf>
    <xf numFmtId="185" fontId="22" fillId="0" borderId="2" xfId="0" applyNumberFormat="1" applyFont="1" applyBorder="1" applyAlignment="1">
      <alignment horizontal="right" vertical="center" wrapText="1"/>
    </xf>
    <xf numFmtId="186" fontId="22" fillId="0" borderId="2" xfId="0" applyNumberFormat="1" applyFont="1" applyBorder="1" applyAlignment="1">
      <alignment horizontal="right" vertical="center" wrapText="1"/>
    </xf>
    <xf numFmtId="187" fontId="22" fillId="0" borderId="2" xfId="0" applyNumberFormat="1" applyFont="1" applyBorder="1" applyAlignment="1">
      <alignment horizontal="right" vertical="center" wrapText="1"/>
    </xf>
    <xf numFmtId="188" fontId="22" fillId="0" borderId="2" xfId="0" applyNumberFormat="1" applyFont="1" applyBorder="1" applyAlignment="1">
      <alignment horizontal="right" vertical="center" wrapText="1"/>
    </xf>
    <xf numFmtId="189" fontId="22" fillId="0" borderId="2" xfId="0" applyNumberFormat="1" applyFont="1" applyBorder="1" applyAlignment="1">
      <alignment horizontal="right" vertical="center" wrapText="1"/>
    </xf>
    <xf numFmtId="190" fontId="22" fillId="0" borderId="2" xfId="0" applyNumberFormat="1" applyFont="1" applyBorder="1" applyAlignment="1">
      <alignment horizontal="right" vertical="center" wrapText="1"/>
    </xf>
    <xf numFmtId="191" fontId="22" fillId="0" borderId="2" xfId="0" applyNumberFormat="1" applyFont="1" applyBorder="1" applyAlignment="1">
      <alignment horizontal="right" vertical="center" wrapText="1"/>
    </xf>
    <xf numFmtId="192" fontId="22" fillId="0" borderId="2" xfId="0" applyNumberFormat="1" applyFont="1" applyBorder="1" applyAlignment="1">
      <alignment horizontal="right" vertical="center" wrapText="1"/>
    </xf>
    <xf numFmtId="0" fontId="27" fillId="0" borderId="0" xfId="0" applyFont="1" applyAlignment="1">
      <alignment vertical="center" wrapText="1"/>
    </xf>
    <xf numFmtId="182" fontId="26" fillId="0" borderId="0" xfId="0" applyNumberFormat="1" applyFont="1" applyAlignment="1">
      <alignment horizontal="right" vertical="center" wrapText="1"/>
    </xf>
    <xf numFmtId="0" fontId="21" fillId="2" borderId="2" xfId="0" applyFont="1" applyFill="1" applyBorder="1" applyAlignment="1">
      <alignment horizontal="center" vertical="center" wrapText="1"/>
    </xf>
    <xf numFmtId="0" fontId="22" fillId="6" borderId="6"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5" fillId="4" borderId="4" xfId="0" applyFont="1" applyFill="1" applyBorder="1" applyAlignment="1">
      <alignment vertical="center" wrapText="1"/>
    </xf>
    <xf numFmtId="0" fontId="22" fillId="5" borderId="2" xfId="0" applyFont="1" applyFill="1" applyBorder="1" applyAlignment="1">
      <alignment horizontal="right" vertical="center" wrapText="1"/>
    </xf>
    <xf numFmtId="0" fontId="25" fillId="5" borderId="2" xfId="0" applyFont="1" applyFill="1" applyBorder="1" applyAlignment="1">
      <alignment horizontal="center" vertical="center" wrapText="1"/>
    </xf>
    <xf numFmtId="0" fontId="26" fillId="0" borderId="15" xfId="0" applyFont="1" applyBorder="1" applyAlignment="1">
      <alignment vertical="center" wrapText="1"/>
    </xf>
    <xf numFmtId="0" fontId="26" fillId="0" borderId="15" xfId="0" applyFont="1" applyBorder="1" applyAlignment="1">
      <alignment horizontal="center" vertical="center" wrapText="1"/>
    </xf>
    <xf numFmtId="0" fontId="26" fillId="0" borderId="15" xfId="0" applyFont="1" applyBorder="1" applyAlignment="1">
      <alignment horizontal="right" vertical="center" wrapText="1"/>
    </xf>
    <xf numFmtId="0" fontId="21" fillId="0" borderId="15" xfId="0" applyFont="1" applyBorder="1" applyAlignment="1">
      <alignment horizontal="center" vertical="center" wrapText="1"/>
    </xf>
    <xf numFmtId="0" fontId="18" fillId="2" borderId="0" xfId="0" applyFont="1" applyFill="1" applyAlignment="1">
      <alignment vertical="center" wrapText="1"/>
    </xf>
    <xf numFmtId="0" fontId="26" fillId="7" borderId="10" xfId="0" applyFont="1" applyFill="1" applyBorder="1" applyAlignment="1">
      <alignment vertical="center" wrapText="1"/>
    </xf>
    <xf numFmtId="0" fontId="26" fillId="7" borderId="3" xfId="0" applyFont="1" applyFill="1" applyBorder="1" applyAlignment="1">
      <alignment horizontal="center" vertical="center" wrapText="1"/>
    </xf>
    <xf numFmtId="0" fontId="26" fillId="7" borderId="0" xfId="0" applyFont="1" applyFill="1" applyAlignment="1">
      <alignment horizontal="right" vertical="center" wrapText="1"/>
    </xf>
    <xf numFmtId="0" fontId="26" fillId="7" borderId="0" xfId="0" applyFont="1" applyFill="1" applyAlignment="1">
      <alignment horizontal="center" vertical="center" wrapText="1"/>
    </xf>
    <xf numFmtId="0" fontId="21" fillId="7" borderId="0" xfId="0" applyFont="1" applyFill="1" applyAlignment="1">
      <alignment horizontal="center" vertical="center" wrapText="1"/>
    </xf>
    <xf numFmtId="0" fontId="26" fillId="7" borderId="0" xfId="0" applyFont="1" applyFill="1" applyAlignment="1">
      <alignment vertical="center" wrapText="1"/>
    </xf>
    <xf numFmtId="0" fontId="30" fillId="7" borderId="0" xfId="0" applyFont="1" applyFill="1" applyAlignment="1">
      <alignment horizontal="right" vertical="center" wrapText="1"/>
    </xf>
    <xf numFmtId="0" fontId="30" fillId="7" borderId="0" xfId="0" applyFont="1" applyFill="1" applyAlignment="1">
      <alignment horizontal="center" vertical="center" wrapText="1"/>
    </xf>
    <xf numFmtId="0" fontId="30" fillId="7" borderId="0" xfId="0" applyFont="1" applyFill="1" applyAlignment="1">
      <alignment vertical="center" wrapText="1"/>
    </xf>
    <xf numFmtId="1" fontId="22" fillId="0" borderId="2" xfId="0" applyNumberFormat="1" applyFont="1" applyBorder="1" applyAlignment="1">
      <alignment vertical="center" wrapText="1"/>
    </xf>
    <xf numFmtId="193" fontId="22" fillId="0" borderId="2" xfId="26" applyNumberFormat="1" applyFont="1" applyBorder="1" applyAlignment="1">
      <alignment vertical="center" wrapText="1"/>
    </xf>
    <xf numFmtId="0" fontId="26" fillId="0" borderId="0" xfId="0" applyFont="1" applyAlignment="1">
      <alignment vertical="center" wrapText="1"/>
    </xf>
    <xf numFmtId="0" fontId="43" fillId="0" borderId="0" xfId="28"/>
    <xf numFmtId="0" fontId="44" fillId="0" borderId="0" xfId="28" applyFont="1" applyAlignment="1">
      <alignment vertical="top" wrapText="1"/>
    </xf>
    <xf numFmtId="0" fontId="46" fillId="0" borderId="0" xfId="28" applyFont="1" applyAlignment="1">
      <alignment horizontal="left" vertical="top" wrapText="1"/>
    </xf>
    <xf numFmtId="0" fontId="47" fillId="7" borderId="0" xfId="28" applyFont="1" applyFill="1" applyAlignment="1">
      <alignment wrapText="1"/>
    </xf>
    <xf numFmtId="0" fontId="48" fillId="7" borderId="0" xfId="28" applyFont="1" applyFill="1" applyAlignment="1">
      <alignment wrapText="1"/>
    </xf>
    <xf numFmtId="0" fontId="49" fillId="7" borderId="0" xfId="28" applyFont="1" applyFill="1" applyAlignment="1">
      <alignment wrapText="1"/>
    </xf>
    <xf numFmtId="0" fontId="50" fillId="7" borderId="0" xfId="28" applyFont="1" applyFill="1" applyAlignment="1">
      <alignment wrapText="1"/>
    </xf>
    <xf numFmtId="0" fontId="51" fillId="7" borderId="0" xfId="28" applyFont="1" applyFill="1" applyAlignment="1">
      <alignment wrapText="1"/>
    </xf>
    <xf numFmtId="0" fontId="52" fillId="7" borderId="1" xfId="28" applyFont="1" applyFill="1" applyBorder="1" applyAlignment="1">
      <alignment wrapText="1"/>
    </xf>
    <xf numFmtId="0" fontId="48" fillId="7" borderId="1" xfId="28" applyFont="1" applyFill="1" applyBorder="1" applyAlignment="1">
      <alignment wrapText="1"/>
    </xf>
    <xf numFmtId="0" fontId="47" fillId="7" borderId="10" xfId="28" applyFont="1" applyFill="1" applyBorder="1" applyAlignment="1">
      <alignment wrapText="1"/>
    </xf>
    <xf numFmtId="0" fontId="48" fillId="7" borderId="8" xfId="28" applyFont="1" applyFill="1" applyBorder="1" applyAlignment="1">
      <alignment wrapText="1"/>
    </xf>
    <xf numFmtId="176" fontId="48" fillId="7" borderId="13" xfId="28" applyNumberFormat="1" applyFont="1" applyFill="1" applyBorder="1" applyAlignment="1">
      <alignment wrapText="1"/>
    </xf>
    <xf numFmtId="0" fontId="48" fillId="7" borderId="3" xfId="28" applyFont="1" applyFill="1" applyBorder="1" applyAlignment="1">
      <alignment wrapText="1"/>
    </xf>
    <xf numFmtId="176" fontId="48" fillId="7" borderId="10" xfId="28" applyNumberFormat="1" applyFont="1" applyFill="1" applyBorder="1" applyAlignment="1">
      <alignment wrapText="1"/>
    </xf>
    <xf numFmtId="0" fontId="48" fillId="7" borderId="9" xfId="28" applyFont="1" applyFill="1" applyBorder="1" applyAlignment="1">
      <alignment wrapText="1"/>
    </xf>
    <xf numFmtId="176" fontId="48" fillId="7" borderId="14" xfId="28" applyNumberFormat="1" applyFont="1" applyFill="1" applyBorder="1" applyAlignment="1">
      <alignment wrapText="1"/>
    </xf>
    <xf numFmtId="0" fontId="48" fillId="7" borderId="15" xfId="28" applyFont="1" applyFill="1" applyBorder="1" applyAlignment="1">
      <alignment wrapText="1"/>
    </xf>
    <xf numFmtId="0" fontId="53" fillId="7" borderId="1" xfId="28" applyFont="1" applyFill="1" applyBorder="1" applyAlignment="1">
      <alignment wrapText="1"/>
    </xf>
    <xf numFmtId="0" fontId="54" fillId="7" borderId="0" xfId="28" applyFont="1" applyFill="1" applyAlignment="1">
      <alignment wrapText="1"/>
    </xf>
    <xf numFmtId="0" fontId="57" fillId="0" borderId="0" xfId="28" applyFont="1" applyAlignment="1">
      <alignment horizontal="left" vertical="top" wrapText="1"/>
    </xf>
    <xf numFmtId="0" fontId="47" fillId="0" borderId="0" xfId="28" applyFont="1" applyAlignment="1">
      <alignment wrapText="1"/>
    </xf>
    <xf numFmtId="0" fontId="59" fillId="7" borderId="0" xfId="28" applyFont="1" applyFill="1" applyAlignment="1">
      <alignment wrapText="1"/>
    </xf>
    <xf numFmtId="0" fontId="58" fillId="0" borderId="21" xfId="28" applyFont="1" applyBorder="1" applyAlignment="1">
      <alignment wrapText="1"/>
    </xf>
    <xf numFmtId="0" fontId="58" fillId="7" borderId="18" xfId="28" applyFont="1" applyFill="1" applyBorder="1" applyAlignment="1">
      <alignment vertical="center" wrapText="1"/>
    </xf>
    <xf numFmtId="0" fontId="61" fillId="0" borderId="19" xfId="28" applyFont="1" applyBorder="1" applyAlignment="1">
      <alignment horizontal="center" vertical="center" textRotation="180" wrapText="1"/>
    </xf>
    <xf numFmtId="0" fontId="58" fillId="0" borderId="19" xfId="28" applyFont="1" applyBorder="1" applyAlignment="1">
      <alignment horizontal="center" vertical="center" textRotation="180" wrapText="1"/>
    </xf>
    <xf numFmtId="0" fontId="58" fillId="0" borderId="20" xfId="28" applyFont="1" applyBorder="1" applyAlignment="1">
      <alignment horizontal="center" vertical="center" textRotation="180" wrapText="1"/>
    </xf>
    <xf numFmtId="0" fontId="58" fillId="0" borderId="18" xfId="28" applyFont="1" applyBorder="1" applyAlignment="1">
      <alignment horizontal="center" vertical="center" textRotation="180" wrapText="1"/>
    </xf>
    <xf numFmtId="0" fontId="58" fillId="0" borderId="19" xfId="28" applyFont="1" applyBorder="1" applyAlignment="1">
      <alignment horizontal="center" vertical="center" wrapText="1"/>
    </xf>
    <xf numFmtId="0" fontId="58" fillId="0" borderId="20" xfId="28" applyFont="1" applyBorder="1" applyAlignment="1">
      <alignment horizontal="center" vertical="center" wrapText="1"/>
    </xf>
    <xf numFmtId="0" fontId="58" fillId="0" borderId="18" xfId="28" applyFont="1" applyBorder="1" applyAlignment="1">
      <alignment wrapText="1"/>
    </xf>
    <xf numFmtId="0" fontId="58" fillId="0" borderId="19" xfId="28" applyFont="1" applyBorder="1" applyAlignment="1">
      <alignment wrapText="1"/>
    </xf>
    <xf numFmtId="0" fontId="58" fillId="0" borderId="19" xfId="28" applyFont="1" applyBorder="1" applyAlignment="1">
      <alignment horizontal="center" wrapText="1"/>
    </xf>
    <xf numFmtId="0" fontId="58" fillId="0" borderId="20" xfId="28" applyFont="1" applyBorder="1" applyAlignment="1">
      <alignment horizontal="center" wrapText="1"/>
    </xf>
    <xf numFmtId="0" fontId="58" fillId="0" borderId="18" xfId="28" applyFont="1" applyBorder="1" applyAlignment="1">
      <alignment horizontal="center" wrapText="1"/>
    </xf>
    <xf numFmtId="0" fontId="59" fillId="0" borderId="25" xfId="28" applyFont="1" applyBorder="1" applyAlignment="1">
      <alignment wrapText="1"/>
    </xf>
    <xf numFmtId="0" fontId="59" fillId="0" borderId="2" xfId="28" applyFont="1" applyBorder="1" applyAlignment="1">
      <alignment wrapText="1"/>
    </xf>
    <xf numFmtId="171" fontId="59" fillId="0" borderId="2" xfId="28" applyNumberFormat="1" applyFont="1" applyBorder="1" applyAlignment="1">
      <alignment horizontal="center" wrapText="1"/>
    </xf>
    <xf numFmtId="194" fontId="59" fillId="0" borderId="2" xfId="28" applyNumberFormat="1" applyFont="1" applyBorder="1" applyAlignment="1">
      <alignment wrapText="1"/>
    </xf>
    <xf numFmtId="195" fontId="59" fillId="0" borderId="2" xfId="28" applyNumberFormat="1" applyFont="1" applyBorder="1" applyAlignment="1">
      <alignment wrapText="1"/>
    </xf>
    <xf numFmtId="0" fontId="59" fillId="14" borderId="2" xfId="28" applyFont="1" applyFill="1" applyBorder="1" applyAlignment="1">
      <alignment wrapText="1"/>
    </xf>
    <xf numFmtId="0" fontId="59" fillId="0" borderId="2" xfId="28" applyFont="1" applyBorder="1" applyAlignment="1">
      <alignment horizontal="center" wrapText="1"/>
    </xf>
    <xf numFmtId="176" fontId="59" fillId="0" borderId="2" xfId="28" applyNumberFormat="1" applyFont="1" applyBorder="1" applyAlignment="1">
      <alignment horizontal="center" wrapText="1"/>
    </xf>
    <xf numFmtId="0" fontId="59" fillId="0" borderId="26" xfId="28" applyFont="1" applyBorder="1" applyAlignment="1">
      <alignment horizontal="center" wrapText="1"/>
    </xf>
    <xf numFmtId="176" fontId="59" fillId="0" borderId="2" xfId="28" applyNumberFormat="1" applyFont="1" applyBorder="1" applyAlignment="1">
      <alignment wrapText="1"/>
    </xf>
    <xf numFmtId="173" fontId="59" fillId="0" borderId="2" xfId="28" applyNumberFormat="1" applyFont="1" applyBorder="1" applyAlignment="1">
      <alignment wrapText="1"/>
    </xf>
    <xf numFmtId="176" fontId="59" fillId="0" borderId="28" xfId="28" applyNumberFormat="1" applyFont="1" applyBorder="1" applyAlignment="1">
      <alignment wrapText="1"/>
    </xf>
    <xf numFmtId="0" fontId="59" fillId="0" borderId="26" xfId="28" applyFont="1" applyBorder="1" applyAlignment="1">
      <alignment wrapText="1"/>
    </xf>
    <xf numFmtId="0" fontId="59" fillId="14" borderId="26" xfId="28" applyFont="1" applyFill="1" applyBorder="1" applyAlignment="1">
      <alignment wrapText="1"/>
    </xf>
    <xf numFmtId="171" fontId="58" fillId="0" borderId="28" xfId="28" applyNumberFormat="1" applyFont="1" applyBorder="1" applyAlignment="1">
      <alignment horizontal="center" wrapText="1"/>
    </xf>
    <xf numFmtId="179" fontId="59" fillId="0" borderId="28" xfId="28" applyNumberFormat="1" applyFont="1" applyBorder="1" applyAlignment="1">
      <alignment wrapText="1"/>
    </xf>
    <xf numFmtId="171" fontId="58" fillId="0" borderId="32" xfId="28" applyNumberFormat="1" applyFont="1" applyBorder="1" applyAlignment="1">
      <alignment horizontal="center" wrapText="1"/>
    </xf>
    <xf numFmtId="176" fontId="59" fillId="0" borderId="32" xfId="28" applyNumberFormat="1" applyFont="1" applyBorder="1" applyAlignment="1">
      <alignment wrapText="1"/>
    </xf>
    <xf numFmtId="0" fontId="59" fillId="4" borderId="33" xfId="28" applyFont="1" applyFill="1" applyBorder="1" applyAlignment="1">
      <alignment wrapText="1"/>
    </xf>
    <xf numFmtId="0" fontId="59" fillId="14" borderId="33" xfId="28" applyFont="1" applyFill="1" applyBorder="1" applyAlignment="1">
      <alignment wrapText="1"/>
    </xf>
    <xf numFmtId="0" fontId="59" fillId="14" borderId="34" xfId="28" applyFont="1" applyFill="1" applyBorder="1" applyAlignment="1">
      <alignment wrapText="1"/>
    </xf>
    <xf numFmtId="171" fontId="58" fillId="0" borderId="2" xfId="28" applyNumberFormat="1" applyFont="1" applyBorder="1" applyAlignment="1">
      <alignment horizontal="center" wrapText="1"/>
    </xf>
    <xf numFmtId="176" fontId="58" fillId="0" borderId="2" xfId="28" applyNumberFormat="1" applyFont="1" applyBorder="1" applyAlignment="1">
      <alignment wrapText="1"/>
    </xf>
    <xf numFmtId="179" fontId="59" fillId="0" borderId="2" xfId="28" applyNumberFormat="1" applyFont="1" applyBorder="1" applyAlignment="1">
      <alignment wrapText="1"/>
    </xf>
    <xf numFmtId="0" fontId="58" fillId="0" borderId="39" xfId="28" applyFont="1" applyBorder="1" applyAlignment="1">
      <alignment wrapText="1"/>
    </xf>
    <xf numFmtId="0" fontId="59" fillId="0" borderId="33" xfId="28" applyFont="1" applyBorder="1" applyAlignment="1">
      <alignment wrapText="1"/>
    </xf>
    <xf numFmtId="0" fontId="59" fillId="0" borderId="40" xfId="28" applyFont="1" applyBorder="1" applyAlignment="1">
      <alignment wrapText="1"/>
    </xf>
    <xf numFmtId="0" fontId="59" fillId="0" borderId="41" xfId="28" applyFont="1" applyBorder="1" applyAlignment="1">
      <alignment horizontal="center" wrapText="1"/>
    </xf>
    <xf numFmtId="0" fontId="59" fillId="0" borderId="15" xfId="28" applyFont="1" applyBorder="1" applyAlignment="1">
      <alignment wrapText="1"/>
    </xf>
    <xf numFmtId="0" fontId="62" fillId="7" borderId="0" xfId="28" applyFont="1" applyFill="1" applyAlignment="1">
      <alignment wrapText="1"/>
    </xf>
    <xf numFmtId="196" fontId="62" fillId="0" borderId="0" xfId="28" applyNumberFormat="1" applyFont="1" applyAlignment="1">
      <alignment wrapText="1"/>
    </xf>
    <xf numFmtId="0" fontId="47" fillId="0" borderId="43" xfId="28" applyFont="1" applyBorder="1" applyAlignment="1">
      <alignment vertical="center" wrapText="1"/>
    </xf>
    <xf numFmtId="0" fontId="63" fillId="0" borderId="0" xfId="28" applyFont="1" applyAlignment="1">
      <alignment wrapText="1"/>
    </xf>
    <xf numFmtId="0" fontId="47" fillId="0" borderId="43" xfId="28" applyFont="1" applyBorder="1" applyAlignment="1">
      <alignment wrapText="1"/>
    </xf>
    <xf numFmtId="0" fontId="47" fillId="0" borderId="25" xfId="28" applyFont="1" applyBorder="1" applyAlignment="1">
      <alignment wrapText="1"/>
    </xf>
    <xf numFmtId="0" fontId="47" fillId="0" borderId="2" xfId="28" applyFont="1" applyBorder="1" applyAlignment="1">
      <alignment wrapText="1"/>
    </xf>
    <xf numFmtId="197" fontId="59" fillId="0" borderId="2" xfId="28" applyNumberFormat="1" applyFont="1" applyBorder="1" applyAlignment="1">
      <alignment wrapText="1"/>
    </xf>
    <xf numFmtId="197" fontId="59" fillId="0" borderId="2" xfId="28" applyNumberFormat="1" applyFont="1" applyBorder="1" applyAlignment="1">
      <alignment horizontal="center" wrapText="1"/>
    </xf>
    <xf numFmtId="0" fontId="47" fillId="0" borderId="44" xfId="28" applyFont="1" applyBorder="1" applyAlignment="1">
      <alignment wrapText="1"/>
    </xf>
    <xf numFmtId="0" fontId="47" fillId="0" borderId="45" xfId="28" applyFont="1" applyBorder="1" applyAlignment="1">
      <alignment wrapText="1"/>
    </xf>
    <xf numFmtId="0" fontId="47" fillId="0" borderId="13" xfId="28" applyFont="1" applyBorder="1" applyAlignment="1">
      <alignment wrapText="1"/>
    </xf>
    <xf numFmtId="0" fontId="47" fillId="0" borderId="46" xfId="28" applyFont="1" applyBorder="1" applyAlignment="1">
      <alignment wrapText="1"/>
    </xf>
    <xf numFmtId="171" fontId="59" fillId="0" borderId="7" xfId="28" applyNumberFormat="1" applyFont="1" applyBorder="1" applyAlignment="1">
      <alignment horizontal="center" wrapText="1"/>
    </xf>
    <xf numFmtId="171" fontId="58" fillId="0" borderId="47" xfId="28" applyNumberFormat="1" applyFont="1" applyBorder="1" applyAlignment="1">
      <alignment horizontal="center" wrapText="1"/>
    </xf>
    <xf numFmtId="171" fontId="58" fillId="0" borderId="48" xfId="28" applyNumberFormat="1" applyFont="1" applyBorder="1" applyAlignment="1">
      <alignment horizontal="center" wrapText="1"/>
    </xf>
    <xf numFmtId="0" fontId="47" fillId="0" borderId="3" xfId="28" applyFont="1" applyBorder="1" applyAlignment="1">
      <alignment wrapText="1"/>
    </xf>
    <xf numFmtId="198" fontId="59" fillId="0" borderId="2" xfId="28" applyNumberFormat="1" applyFont="1" applyBorder="1" applyAlignment="1">
      <alignment horizontal="center" wrapText="1"/>
    </xf>
    <xf numFmtId="0" fontId="47" fillId="0" borderId="0" xfId="28" applyFont="1" applyAlignment="1">
      <alignment vertical="center" wrapText="1"/>
    </xf>
    <xf numFmtId="0" fontId="63" fillId="0" borderId="43" xfId="28" applyFont="1" applyBorder="1" applyAlignment="1">
      <alignment wrapText="1"/>
    </xf>
    <xf numFmtId="176" fontId="58" fillId="0" borderId="28" xfId="28" applyNumberFormat="1" applyFont="1" applyBorder="1" applyAlignment="1">
      <alignment wrapText="1"/>
    </xf>
    <xf numFmtId="0" fontId="59" fillId="4" borderId="2" xfId="28" applyFont="1" applyFill="1" applyBorder="1" applyAlignment="1">
      <alignment wrapText="1"/>
    </xf>
    <xf numFmtId="0" fontId="59" fillId="4" borderId="26" xfId="28" applyFont="1" applyFill="1" applyBorder="1" applyAlignment="1">
      <alignment wrapText="1"/>
    </xf>
    <xf numFmtId="0" fontId="59" fillId="14" borderId="5" xfId="28" applyFont="1" applyFill="1" applyBorder="1" applyAlignment="1">
      <alignment wrapText="1"/>
    </xf>
    <xf numFmtId="0" fontId="59" fillId="14" borderId="50" xfId="28" applyFont="1" applyFill="1" applyBorder="1" applyAlignment="1">
      <alignment wrapText="1"/>
    </xf>
    <xf numFmtId="0" fontId="47" fillId="0" borderId="25" xfId="28" applyFont="1" applyBorder="1" applyAlignment="1">
      <alignment vertical="top" wrapText="1"/>
    </xf>
    <xf numFmtId="0" fontId="59" fillId="14" borderId="11" xfId="28" applyFont="1" applyFill="1" applyBorder="1" applyAlignment="1">
      <alignment wrapText="1"/>
    </xf>
    <xf numFmtId="0" fontId="59" fillId="14" borderId="51" xfId="28" applyFont="1" applyFill="1" applyBorder="1" applyAlignment="1">
      <alignment wrapText="1"/>
    </xf>
    <xf numFmtId="176" fontId="58" fillId="0" borderId="32" xfId="28" applyNumberFormat="1" applyFont="1" applyBorder="1" applyAlignment="1">
      <alignment wrapText="1"/>
    </xf>
    <xf numFmtId="0" fontId="64" fillId="2" borderId="46" xfId="28" applyFont="1" applyFill="1" applyBorder="1" applyAlignment="1">
      <alignment horizontal="center" vertical="top" wrapText="1"/>
    </xf>
    <xf numFmtId="0" fontId="64" fillId="2" borderId="46" xfId="28" applyFont="1" applyFill="1" applyBorder="1" applyAlignment="1">
      <alignment horizontal="right" wrapText="1"/>
    </xf>
    <xf numFmtId="0" fontId="59" fillId="0" borderId="0" xfId="28" applyFont="1" applyAlignment="1">
      <alignment horizontal="center" wrapText="1"/>
    </xf>
    <xf numFmtId="0" fontId="65" fillId="0" borderId="46" xfId="28" applyFont="1" applyBorder="1" applyAlignment="1">
      <alignment horizontal="left" vertical="top" wrapText="1"/>
    </xf>
    <xf numFmtId="183" fontId="58" fillId="0" borderId="46" xfId="28" applyNumberFormat="1" applyFont="1" applyBorder="1" applyAlignment="1">
      <alignment wrapText="1"/>
    </xf>
    <xf numFmtId="199" fontId="58" fillId="0" borderId="46" xfId="28" applyNumberFormat="1" applyFont="1" applyBorder="1" applyAlignment="1">
      <alignment wrapText="1"/>
    </xf>
    <xf numFmtId="0" fontId="64" fillId="2" borderId="46" xfId="28" applyFont="1" applyFill="1" applyBorder="1" applyAlignment="1">
      <alignment horizontal="left" vertical="top" wrapText="1"/>
    </xf>
    <xf numFmtId="0" fontId="63" fillId="0" borderId="0" xfId="29">
      <alignment wrapText="1"/>
    </xf>
    <xf numFmtId="200" fontId="63" fillId="0" borderId="0" xfId="28" applyNumberFormat="1" applyFont="1" applyAlignment="1">
      <alignment wrapText="1"/>
    </xf>
    <xf numFmtId="0" fontId="59" fillId="0" borderId="0" xfId="28" applyFont="1" applyAlignment="1">
      <alignment wrapText="1"/>
    </xf>
    <xf numFmtId="171" fontId="59" fillId="0" borderId="0" xfId="28" applyNumberFormat="1" applyFont="1" applyAlignment="1">
      <alignment horizontal="center" wrapText="1"/>
    </xf>
    <xf numFmtId="0" fontId="43" fillId="0" borderId="0" xfId="0" applyFont="1"/>
    <xf numFmtId="0" fontId="67" fillId="0" borderId="0" xfId="0" applyFont="1"/>
    <xf numFmtId="0" fontId="43" fillId="0" borderId="52" xfId="0" applyFont="1" applyBorder="1"/>
    <xf numFmtId="0" fontId="68" fillId="0" borderId="0" xfId="30" quotePrefix="1"/>
    <xf numFmtId="0" fontId="68" fillId="0" borderId="0" xfId="30" applyFill="1" applyBorder="1"/>
    <xf numFmtId="0" fontId="69" fillId="0" borderId="46" xfId="0" applyFont="1" applyBorder="1" applyAlignment="1">
      <alignment horizontal="left" vertical="center" wrapText="1" indent="1"/>
    </xf>
    <xf numFmtId="0" fontId="70" fillId="0" borderId="0" xfId="0" applyFont="1" applyAlignment="1">
      <alignment vertical="center"/>
    </xf>
    <xf numFmtId="0" fontId="65" fillId="0" borderId="0" xfId="0" applyFont="1"/>
    <xf numFmtId="0" fontId="65" fillId="0" borderId="46" xfId="0" applyFont="1" applyBorder="1"/>
    <xf numFmtId="0" fontId="65" fillId="15" borderId="46" xfId="0" applyFont="1" applyFill="1" applyBorder="1"/>
    <xf numFmtId="9" fontId="66" fillId="0" borderId="46" xfId="27" applyFont="1" applyBorder="1" applyAlignment="1">
      <alignment horizontal="left"/>
    </xf>
    <xf numFmtId="0" fontId="23" fillId="7" borderId="0" xfId="0" applyFont="1" applyFill="1" applyAlignment="1">
      <alignment horizontal="center" vertical="center" wrapText="1"/>
    </xf>
    <xf numFmtId="0" fontId="20" fillId="0" borderId="46" xfId="0" applyFont="1" applyBorder="1" applyAlignment="1">
      <alignment horizontal="center" vertical="center" wrapText="1"/>
    </xf>
    <xf numFmtId="0" fontId="29" fillId="7" borderId="46" xfId="0" applyFont="1" applyFill="1" applyBorder="1" applyAlignment="1">
      <alignment horizontal="center" vertical="center" wrapText="1"/>
    </xf>
    <xf numFmtId="179" fontId="22" fillId="0" borderId="7" xfId="0" applyNumberFormat="1" applyFont="1" applyBorder="1" applyAlignment="1">
      <alignment horizontal="right" vertical="center" wrapText="1"/>
    </xf>
    <xf numFmtId="0" fontId="22" fillId="0" borderId="46" xfId="0" applyFont="1" applyBorder="1" applyAlignment="1">
      <alignment horizontal="left" vertical="center" wrapText="1"/>
    </xf>
    <xf numFmtId="9" fontId="59" fillId="0" borderId="2" xfId="28" applyNumberFormat="1" applyFont="1" applyBorder="1" applyAlignment="1">
      <alignment wrapText="1"/>
    </xf>
    <xf numFmtId="179" fontId="59" fillId="0" borderId="5" xfId="28" applyNumberFormat="1" applyFont="1" applyBorder="1" applyAlignment="1">
      <alignment wrapText="1"/>
    </xf>
    <xf numFmtId="176" fontId="59" fillId="0" borderId="53" xfId="28" applyNumberFormat="1" applyFont="1" applyBorder="1" applyAlignment="1">
      <alignment wrapText="1"/>
    </xf>
    <xf numFmtId="0" fontId="25" fillId="0" borderId="4" xfId="0" applyFont="1" applyBorder="1" applyAlignment="1">
      <alignment horizontal="center" vertical="center" wrapText="1"/>
    </xf>
    <xf numFmtId="0" fontId="74" fillId="0" borderId="0" xfId="30" applyFont="1" applyBorder="1"/>
    <xf numFmtId="0" fontId="72" fillId="0" borderId="0" xfId="0" applyFont="1" applyAlignment="1">
      <alignment horizontal="left" vertical="center" wrapText="1" indent="1"/>
    </xf>
    <xf numFmtId="0" fontId="73" fillId="0" borderId="0" xfId="0" applyFont="1" applyAlignment="1">
      <alignment wrapText="1"/>
    </xf>
    <xf numFmtId="0" fontId="65" fillId="0" borderId="0" xfId="0" applyFont="1" applyAlignment="1">
      <alignment wrapText="1"/>
    </xf>
    <xf numFmtId="0" fontId="69" fillId="0" borderId="54" xfId="0" applyFont="1" applyBorder="1" applyAlignment="1">
      <alignment horizontal="left" vertical="center" wrapText="1" indent="2"/>
    </xf>
    <xf numFmtId="0" fontId="65" fillId="15" borderId="45" xfId="0" applyFont="1" applyFill="1" applyBorder="1"/>
    <xf numFmtId="0" fontId="65" fillId="15" borderId="55" xfId="0" applyFont="1" applyFill="1" applyBorder="1"/>
    <xf numFmtId="0" fontId="15" fillId="0" borderId="0" xfId="0" applyFont="1" applyAlignment="1">
      <alignment horizontal="left" vertical="center" wrapText="1"/>
    </xf>
    <xf numFmtId="0" fontId="0" fillId="0" borderId="0" xfId="0"/>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17" fillId="2" borderId="2" xfId="0" applyFont="1" applyFill="1" applyBorder="1" applyAlignment="1">
      <alignment horizontal="center" vertical="center" wrapText="1"/>
    </xf>
    <xf numFmtId="0" fontId="19" fillId="0" borderId="4"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19" fillId="0" borderId="4"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8" fillId="3" borderId="4"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9" fillId="4" borderId="4" xfId="0" applyFont="1" applyFill="1" applyBorder="1" applyAlignment="1">
      <alignment vertical="center" wrapText="1"/>
    </xf>
    <xf numFmtId="0" fontId="19" fillId="4" borderId="6" xfId="0" applyFont="1" applyFill="1" applyBorder="1" applyAlignment="1">
      <alignment vertical="center" wrapText="1"/>
    </xf>
    <xf numFmtId="0" fontId="19" fillId="4" borderId="7" xfId="0" applyFont="1" applyFill="1" applyBorder="1" applyAlignment="1">
      <alignment vertical="center" wrapText="1"/>
    </xf>
    <xf numFmtId="0" fontId="22" fillId="5" borderId="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0" borderId="5" xfId="0" applyFont="1" applyBorder="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22" fillId="0" borderId="4" xfId="0" applyFont="1" applyBorder="1" applyAlignment="1">
      <alignment horizontal="left" vertical="top" wrapText="1" indent="1"/>
    </xf>
    <xf numFmtId="0" fontId="22" fillId="0" borderId="6" xfId="0" applyFont="1" applyBorder="1" applyAlignment="1">
      <alignment horizontal="left" vertical="top" wrapText="1" indent="1"/>
    </xf>
    <xf numFmtId="0" fontId="22" fillId="0" borderId="7" xfId="0" applyFont="1" applyBorder="1" applyAlignment="1">
      <alignment horizontal="left" vertical="top" wrapText="1" indent="1"/>
    </xf>
    <xf numFmtId="0" fontId="22" fillId="0" borderId="4"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4" fillId="0" borderId="4"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2" fillId="5" borderId="8" xfId="0" applyFont="1" applyFill="1" applyBorder="1" applyAlignment="1">
      <alignment vertical="center" wrapText="1"/>
    </xf>
    <xf numFmtId="0" fontId="22" fillId="5" borderId="13" xfId="0" applyFont="1" applyFill="1" applyBorder="1" applyAlignment="1">
      <alignment vertical="center" wrapText="1"/>
    </xf>
    <xf numFmtId="0" fontId="22" fillId="5" borderId="3" xfId="0" applyFont="1" applyFill="1" applyBorder="1" applyAlignment="1">
      <alignment vertical="center" wrapText="1"/>
    </xf>
    <xf numFmtId="0" fontId="22" fillId="5" borderId="10" xfId="0" applyFont="1" applyFill="1" applyBorder="1" applyAlignment="1">
      <alignment vertical="center" wrapText="1"/>
    </xf>
    <xf numFmtId="0" fontId="22" fillId="5" borderId="9" xfId="0" applyFont="1" applyFill="1" applyBorder="1" applyAlignment="1">
      <alignment vertical="center" wrapText="1"/>
    </xf>
    <xf numFmtId="0" fontId="22" fillId="5" borderId="14" xfId="0" applyFont="1" applyFill="1" applyBorder="1" applyAlignment="1">
      <alignment vertical="center" wrapText="1"/>
    </xf>
    <xf numFmtId="0" fontId="22" fillId="5" borderId="8" xfId="0" applyFont="1" applyFill="1" applyBorder="1" applyAlignment="1">
      <alignment horizontal="center" wrapText="1"/>
    </xf>
    <xf numFmtId="0" fontId="22" fillId="5" borderId="13" xfId="0" applyFont="1" applyFill="1" applyBorder="1" applyAlignment="1">
      <alignment horizontal="center" wrapText="1"/>
    </xf>
    <xf numFmtId="0" fontId="22" fillId="5" borderId="3" xfId="0" applyFont="1" applyFill="1" applyBorder="1" applyAlignment="1">
      <alignment horizontal="center" wrapText="1"/>
    </xf>
    <xf numFmtId="0" fontId="22" fillId="5" borderId="10" xfId="0" applyFont="1" applyFill="1" applyBorder="1" applyAlignment="1">
      <alignment horizontal="center" wrapText="1"/>
    </xf>
    <xf numFmtId="0" fontId="22" fillId="5" borderId="9" xfId="0" applyFont="1" applyFill="1" applyBorder="1" applyAlignment="1">
      <alignment horizontal="center" wrapText="1"/>
    </xf>
    <xf numFmtId="0" fontId="22" fillId="5" borderId="14" xfId="0" applyFont="1" applyFill="1" applyBorder="1" applyAlignment="1">
      <alignment horizontal="center" wrapText="1"/>
    </xf>
    <xf numFmtId="0" fontId="22" fillId="6" borderId="6" xfId="0" applyFont="1" applyFill="1" applyBorder="1" applyAlignment="1">
      <alignment wrapText="1"/>
    </xf>
    <xf numFmtId="0" fontId="22" fillId="6" borderId="7" xfId="0" applyFont="1" applyFill="1" applyBorder="1" applyAlignment="1">
      <alignment wrapText="1"/>
    </xf>
    <xf numFmtId="0" fontId="22" fillId="5" borderId="4" xfId="0" applyFont="1" applyFill="1" applyBorder="1" applyAlignment="1">
      <alignment horizontal="center" wrapText="1"/>
    </xf>
    <xf numFmtId="0" fontId="22" fillId="5" borderId="7" xfId="0" applyFont="1" applyFill="1" applyBorder="1" applyAlignment="1">
      <alignment horizontal="center" wrapText="1"/>
    </xf>
    <xf numFmtId="0" fontId="19" fillId="6" borderId="4" xfId="0" applyFont="1" applyFill="1" applyBorder="1" applyAlignment="1">
      <alignment wrapText="1"/>
    </xf>
    <xf numFmtId="0" fontId="19" fillId="6" borderId="6" xfId="0" applyFont="1" applyFill="1" applyBorder="1" applyAlignment="1">
      <alignment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2" xfId="0" applyFont="1" applyBorder="1" applyAlignment="1">
      <alignment horizontal="left" vertical="center" wrapText="1"/>
    </xf>
    <xf numFmtId="0" fontId="22" fillId="0" borderId="5"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5" borderId="4" xfId="0" applyFont="1" applyFill="1" applyBorder="1" applyAlignment="1">
      <alignment vertical="center" wrapText="1"/>
    </xf>
    <xf numFmtId="0" fontId="22" fillId="5" borderId="7" xfId="0" applyFont="1" applyFill="1" applyBorder="1" applyAlignment="1">
      <alignment vertical="center" wrapText="1"/>
    </xf>
    <xf numFmtId="0" fontId="22" fillId="5" borderId="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2" xfId="0" applyFont="1" applyBorder="1" applyAlignment="1">
      <alignment horizontal="left" vertical="top" wrapText="1"/>
    </xf>
    <xf numFmtId="0" fontId="18" fillId="8" borderId="4" xfId="0" applyFont="1" applyFill="1" applyBorder="1" applyAlignment="1">
      <alignment vertical="center" wrapText="1"/>
    </xf>
    <xf numFmtId="0" fontId="18" fillId="8" borderId="6" xfId="0" applyFont="1" applyFill="1" applyBorder="1" applyAlignment="1">
      <alignment vertical="center" wrapText="1"/>
    </xf>
    <xf numFmtId="0" fontId="18" fillId="8" borderId="7" xfId="0" applyFont="1" applyFill="1" applyBorder="1" applyAlignment="1">
      <alignment vertical="center" wrapText="1"/>
    </xf>
    <xf numFmtId="0" fontId="22" fillId="0" borderId="2" xfId="0" applyFont="1" applyBorder="1" applyAlignment="1">
      <alignment horizontal="right" vertical="center" wrapText="1"/>
    </xf>
    <xf numFmtId="0" fontId="22" fillId="5" borderId="4"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 xfId="0" applyFont="1" applyFill="1" applyBorder="1" applyAlignment="1">
      <alignment vertical="center" wrapText="1"/>
    </xf>
    <xf numFmtId="0" fontId="22" fillId="5" borderId="8"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0" borderId="4" xfId="0" applyFont="1" applyBorder="1" applyAlignment="1">
      <alignment horizontal="right" vertical="center" wrapText="1"/>
    </xf>
    <xf numFmtId="0" fontId="22" fillId="0" borderId="6" xfId="0" applyFont="1" applyBorder="1" applyAlignment="1">
      <alignment horizontal="right" vertical="center" wrapText="1"/>
    </xf>
    <xf numFmtId="0" fontId="22" fillId="0" borderId="7" xfId="0" applyFont="1" applyBorder="1" applyAlignment="1">
      <alignment horizontal="right" vertical="center" wrapText="1"/>
    </xf>
    <xf numFmtId="0" fontId="22" fillId="0" borderId="4" xfId="0" applyFont="1" applyBorder="1" applyAlignment="1">
      <alignment vertical="center" wrapText="1"/>
    </xf>
    <xf numFmtId="0" fontId="22" fillId="0" borderId="7" xfId="0" applyFont="1" applyBorder="1" applyAlignment="1">
      <alignment vertical="center" wrapText="1"/>
    </xf>
    <xf numFmtId="0" fontId="18" fillId="9" borderId="9" xfId="0" applyFont="1" applyFill="1" applyBorder="1" applyAlignment="1">
      <alignment vertical="center" wrapText="1"/>
    </xf>
    <xf numFmtId="0" fontId="18" fillId="9" borderId="1" xfId="0" applyFont="1" applyFill="1" applyBorder="1" applyAlignment="1">
      <alignment vertical="center" wrapText="1"/>
    </xf>
    <xf numFmtId="0" fontId="18" fillId="9" borderId="14" xfId="0" applyFont="1" applyFill="1" applyBorder="1" applyAlignment="1">
      <alignment vertical="center" wrapText="1"/>
    </xf>
    <xf numFmtId="0" fontId="22" fillId="0" borderId="4" xfId="0" applyFont="1" applyBorder="1" applyAlignment="1">
      <alignment horizontal="left" vertical="center" wrapText="1" indent="2"/>
    </xf>
    <xf numFmtId="0" fontId="22" fillId="0" borderId="6" xfId="0" applyFont="1" applyBorder="1" applyAlignment="1">
      <alignment horizontal="left" vertical="center" wrapText="1" indent="2"/>
    </xf>
    <xf numFmtId="0" fontId="22" fillId="0" borderId="7" xfId="0" applyFont="1" applyBorder="1" applyAlignment="1">
      <alignment horizontal="left" vertical="center" wrapText="1" indent="2"/>
    </xf>
    <xf numFmtId="0" fontId="22" fillId="0" borderId="2" xfId="0" applyFont="1" applyBorder="1" applyAlignment="1">
      <alignment horizontal="left" vertical="center" wrapText="1" indent="2"/>
    </xf>
    <xf numFmtId="0" fontId="22" fillId="0" borderId="15" xfId="0" applyFont="1" applyBorder="1" applyAlignment="1">
      <alignment horizontal="left" vertical="center" wrapText="1"/>
    </xf>
    <xf numFmtId="0" fontId="22" fillId="5" borderId="5" xfId="0" applyFont="1" applyFill="1" applyBorder="1" applyAlignment="1">
      <alignment vertical="center" wrapText="1"/>
    </xf>
    <xf numFmtId="0" fontId="22" fillId="5" borderId="11" xfId="0" applyFont="1" applyFill="1" applyBorder="1" applyAlignment="1">
      <alignment vertical="center" wrapText="1"/>
    </xf>
    <xf numFmtId="0" fontId="22" fillId="0" borderId="4" xfId="0" applyFont="1" applyBorder="1" applyAlignment="1">
      <alignment vertical="center" wrapText="1" indent="2"/>
    </xf>
    <xf numFmtId="0" fontId="22" fillId="0" borderId="6" xfId="0" applyFont="1" applyBorder="1" applyAlignment="1">
      <alignment vertical="center" wrapText="1" indent="2"/>
    </xf>
    <xf numFmtId="0" fontId="22" fillId="0" borderId="7" xfId="0" applyFont="1" applyBorder="1" applyAlignment="1">
      <alignment vertical="center" wrapText="1" indent="2"/>
    </xf>
    <xf numFmtId="0" fontId="19" fillId="4" borderId="2" xfId="0" applyFont="1" applyFill="1" applyBorder="1" applyAlignment="1">
      <alignment vertical="center" wrapText="1"/>
    </xf>
    <xf numFmtId="0" fontId="19" fillId="4" borderId="15" xfId="0" applyFont="1" applyFill="1" applyBorder="1" applyAlignment="1">
      <alignment vertical="center" wrapText="1"/>
    </xf>
    <xf numFmtId="0" fontId="19" fillId="4" borderId="13" xfId="0" applyFont="1" applyFill="1" applyBorder="1" applyAlignment="1">
      <alignment vertical="center" wrapText="1"/>
    </xf>
    <xf numFmtId="0" fontId="26" fillId="0" borderId="0" xfId="0" applyFont="1" applyAlignment="1">
      <alignment horizontal="left" vertical="center" wrapText="1"/>
    </xf>
    <xf numFmtId="0" fontId="18" fillId="10" borderId="2" xfId="0" applyFont="1" applyFill="1" applyBorder="1" applyAlignment="1">
      <alignment horizontal="left" vertical="top" wrapText="1"/>
    </xf>
    <xf numFmtId="0" fontId="22" fillId="0" borderId="2" xfId="0" applyFont="1" applyBorder="1" applyAlignment="1">
      <alignment horizontal="center" vertical="center" wrapText="1"/>
    </xf>
    <xf numFmtId="0" fontId="28" fillId="2" borderId="0" xfId="0" applyFont="1" applyFill="1" applyAlignment="1">
      <alignment vertical="center" wrapText="1"/>
    </xf>
    <xf numFmtId="0" fontId="26" fillId="7" borderId="46" xfId="0" applyFont="1" applyFill="1" applyBorder="1" applyAlignment="1">
      <alignment vertical="center" wrapText="1"/>
    </xf>
    <xf numFmtId="0" fontId="41" fillId="0" borderId="46" xfId="0" applyFont="1" applyBorder="1" applyAlignment="1">
      <alignment vertical="center" wrapText="1"/>
    </xf>
    <xf numFmtId="0" fontId="26" fillId="0" borderId="46" xfId="0" applyFont="1" applyBorder="1" applyAlignment="1">
      <alignment vertical="center" wrapText="1"/>
    </xf>
    <xf numFmtId="0" fontId="26" fillId="7" borderId="0" xfId="0" applyFont="1" applyFill="1" applyAlignment="1">
      <alignment vertical="center" wrapText="1"/>
    </xf>
    <xf numFmtId="0" fontId="75" fillId="4" borderId="4" xfId="0" applyFont="1" applyFill="1" applyBorder="1" applyAlignment="1">
      <alignment vertical="center" wrapText="1"/>
    </xf>
    <xf numFmtId="0" fontId="22" fillId="7" borderId="5"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41" fillId="0" borderId="0" xfId="0" applyFont="1" applyAlignment="1">
      <alignment horizontal="left" vertical="center" wrapText="1"/>
    </xf>
    <xf numFmtId="0" fontId="26" fillId="7" borderId="0" xfId="0" applyFont="1" applyFill="1" applyAlignment="1">
      <alignment horizontal="left" vertical="center" wrapText="1"/>
    </xf>
    <xf numFmtId="0" fontId="41" fillId="0" borderId="2" xfId="0" applyFont="1" applyBorder="1" applyAlignment="1">
      <alignment vertical="center" wrapText="1"/>
    </xf>
    <xf numFmtId="0" fontId="26" fillId="0" borderId="2" xfId="0" applyFont="1" applyBorder="1" applyAlignment="1">
      <alignment vertical="center" wrapText="1"/>
    </xf>
    <xf numFmtId="0" fontId="26" fillId="0" borderId="5" xfId="0" applyFont="1" applyBorder="1" applyAlignment="1">
      <alignment vertical="center" wrapText="1"/>
    </xf>
    <xf numFmtId="0" fontId="23" fillId="7" borderId="5"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6" fillId="0" borderId="0" xfId="0" applyFont="1" applyAlignment="1">
      <alignment vertical="center" wrapText="1"/>
    </xf>
    <xf numFmtId="0" fontId="22" fillId="5" borderId="46" xfId="0" applyFont="1" applyFill="1" applyBorder="1" applyAlignment="1">
      <alignment vertical="center" wrapText="1"/>
    </xf>
    <xf numFmtId="0" fontId="45" fillId="0" borderId="0" xfId="28" applyFont="1" applyAlignment="1">
      <alignment horizontal="left" vertical="top" wrapText="1"/>
    </xf>
    <xf numFmtId="0" fontId="43" fillId="0" borderId="0" xfId="28"/>
    <xf numFmtId="0" fontId="46" fillId="0" borderId="0" xfId="28" applyFont="1" applyAlignment="1">
      <alignment horizontal="left" vertical="top" wrapText="1"/>
    </xf>
    <xf numFmtId="0" fontId="59" fillId="0" borderId="35" xfId="28" applyFont="1" applyBorder="1" applyAlignment="1">
      <alignment horizontal="center" wrapText="1"/>
    </xf>
    <xf numFmtId="0" fontId="59" fillId="0" borderId="36" xfId="28" applyFont="1" applyBorder="1" applyAlignment="1">
      <alignment horizontal="center" wrapText="1"/>
    </xf>
    <xf numFmtId="0" fontId="59" fillId="0" borderId="37" xfId="28" applyFont="1" applyBorder="1" applyAlignment="1">
      <alignment horizontal="center" wrapText="1"/>
    </xf>
    <xf numFmtId="0" fontId="59" fillId="0" borderId="38" xfId="28" applyFont="1" applyBorder="1" applyAlignment="1">
      <alignment horizontal="center" wrapText="1"/>
    </xf>
    <xf numFmtId="0" fontId="60" fillId="12" borderId="25" xfId="28" applyFont="1" applyFill="1" applyBorder="1" applyAlignment="1">
      <alignment horizontal="left" wrapText="1"/>
    </xf>
    <xf numFmtId="0" fontId="60" fillId="12" borderId="2" xfId="28" applyFont="1" applyFill="1" applyBorder="1" applyAlignment="1">
      <alignment horizontal="left" wrapText="1"/>
    </xf>
    <xf numFmtId="0" fontId="60" fillId="12" borderId="26" xfId="28" applyFont="1" applyFill="1" applyBorder="1" applyAlignment="1">
      <alignment horizontal="left" wrapText="1"/>
    </xf>
    <xf numFmtId="0" fontId="58" fillId="0" borderId="27" xfId="28" applyFont="1" applyBorder="1" applyAlignment="1">
      <alignment horizontal="left" wrapText="1"/>
    </xf>
    <xf numFmtId="0" fontId="58" fillId="0" borderId="7" xfId="28" applyFont="1" applyBorder="1" applyAlignment="1">
      <alignment horizontal="left" wrapText="1"/>
    </xf>
    <xf numFmtId="0" fontId="60" fillId="12" borderId="22" xfId="28" applyFont="1" applyFill="1" applyBorder="1" applyAlignment="1">
      <alignment horizontal="left" wrapText="1"/>
    </xf>
    <xf numFmtId="0" fontId="60" fillId="12" borderId="23" xfId="28" applyFont="1" applyFill="1" applyBorder="1" applyAlignment="1">
      <alignment horizontal="left" wrapText="1"/>
    </xf>
    <xf numFmtId="0" fontId="60" fillId="12" borderId="24" xfId="28" applyFont="1" applyFill="1" applyBorder="1" applyAlignment="1">
      <alignment horizontal="left" wrapText="1"/>
    </xf>
    <xf numFmtId="0" fontId="58" fillId="13" borderId="25" xfId="28" applyFont="1" applyFill="1" applyBorder="1" applyAlignment="1">
      <alignment horizontal="left" wrapText="1"/>
    </xf>
    <xf numFmtId="0" fontId="58" fillId="13" borderId="2" xfId="28" applyFont="1" applyFill="1" applyBorder="1" applyAlignment="1">
      <alignment horizontal="left" wrapText="1"/>
    </xf>
    <xf numFmtId="0" fontId="58" fillId="13" borderId="26" xfId="28" applyFont="1" applyFill="1" applyBorder="1" applyAlignment="1">
      <alignment horizontal="left" wrapText="1"/>
    </xf>
    <xf numFmtId="0" fontId="58" fillId="13" borderId="29" xfId="28" applyFont="1" applyFill="1" applyBorder="1" applyAlignment="1">
      <alignment horizontal="left" wrapText="1"/>
    </xf>
    <xf numFmtId="0" fontId="58" fillId="0" borderId="30" xfId="28" applyFont="1" applyBorder="1" applyAlignment="1">
      <alignment horizontal="left" wrapText="1"/>
    </xf>
    <xf numFmtId="0" fontId="58" fillId="0" borderId="31" xfId="28" applyFont="1" applyBorder="1" applyAlignment="1">
      <alignment horizontal="left" wrapText="1"/>
    </xf>
    <xf numFmtId="0" fontId="55" fillId="0" borderId="0" xfId="28" applyFont="1" applyAlignment="1">
      <alignment horizontal="left" vertical="center" wrapText="1"/>
    </xf>
    <xf numFmtId="0" fontId="56" fillId="0" borderId="16" xfId="28" applyFont="1" applyBorder="1" applyAlignment="1">
      <alignment horizontal="left" vertical="top" wrapText="1"/>
    </xf>
    <xf numFmtId="0" fontId="58" fillId="0" borderId="0" xfId="28" applyFont="1" applyAlignment="1">
      <alignment horizontal="left" vertical="top" wrapText="1"/>
    </xf>
    <xf numFmtId="0" fontId="58" fillId="0" borderId="17" xfId="28" applyFont="1" applyBorder="1" applyAlignment="1">
      <alignment horizontal="center" wrapText="1"/>
    </xf>
    <xf numFmtId="0" fontId="60" fillId="11" borderId="18" xfId="28" applyFont="1" applyFill="1" applyBorder="1" applyAlignment="1">
      <alignment horizontal="center" wrapText="1"/>
    </xf>
    <xf numFmtId="0" fontId="60" fillId="11" borderId="19" xfId="28" applyFont="1" applyFill="1" applyBorder="1" applyAlignment="1">
      <alignment horizontal="center" wrapText="1"/>
    </xf>
    <xf numFmtId="0" fontId="60" fillId="11" borderId="20" xfId="28" applyFont="1" applyFill="1" applyBorder="1" applyAlignment="1">
      <alignment horizontal="center" wrapText="1"/>
    </xf>
    <xf numFmtId="0" fontId="59" fillId="0" borderId="49" xfId="28" applyFont="1" applyBorder="1" applyAlignment="1">
      <alignment horizontal="center" wrapText="1"/>
    </xf>
    <xf numFmtId="0" fontId="59" fillId="0" borderId="1" xfId="28" applyFont="1" applyBorder="1" applyAlignment="1">
      <alignment horizontal="center" wrapText="1"/>
    </xf>
    <xf numFmtId="0" fontId="58" fillId="0" borderId="46" xfId="28" applyFont="1" applyBorder="1" applyAlignment="1">
      <alignment horizontal="left" wrapText="1"/>
    </xf>
    <xf numFmtId="0" fontId="46" fillId="0" borderId="42" xfId="28" applyFont="1" applyBorder="1" applyAlignment="1">
      <alignment horizontal="left" vertical="top" wrapText="1"/>
    </xf>
    <xf numFmtId="0" fontId="58" fillId="0" borderId="0" xfId="28" applyFont="1" applyAlignment="1">
      <alignment horizontal="left" vertical="center" wrapText="1"/>
    </xf>
    <xf numFmtId="0" fontId="44" fillId="0" borderId="0" xfId="28" applyFont="1" applyAlignment="1">
      <alignment horizontal="left" vertical="top" wrapText="1"/>
    </xf>
    <xf numFmtId="0" fontId="65" fillId="0" borderId="46" xfId="0" applyFont="1" applyBorder="1" applyAlignment="1">
      <alignment horizontal="left" vertical="top" wrapText="1"/>
    </xf>
  </cellXfs>
  <cellStyles count="31">
    <cellStyle name="_15_Wdesk_ONLY_Folio" xfId="13" xr:uid="{00000000-0005-0000-0000-00000F000000}"/>
    <cellStyle name="_15_Wdesk_ONLY_Header" xfId="10" xr:uid="{00000000-0005-0000-0000-00000B000000}"/>
    <cellStyle name="Bodytext" xfId="25" xr:uid="{00000000-0005-0000-0000-00001C000000}"/>
    <cellStyle name="BodytextNoSpaceAfter" xfId="11" xr:uid="{00000000-0005-0000-0000-00000C000000}"/>
    <cellStyle name="Bullets_Black" xfId="24" xr:uid="{00000000-0005-0000-0000-00001B000000}"/>
    <cellStyle name="BulletsSpaceAfter" xfId="14" xr:uid="{00000000-0005-0000-0000-000010000000}"/>
    <cellStyle name="Comma" xfId="26" builtinId="3"/>
    <cellStyle name="Heading1" xfId="4" xr:uid="{00000000-0005-0000-0000-000005000000}"/>
    <cellStyle name="Heading2" xfId="23" xr:uid="{00000000-0005-0000-0000-00001A000000}"/>
    <cellStyle name="Heading3" xfId="22" xr:uid="{00000000-0005-0000-0000-000019000000}"/>
    <cellStyle name="Heading4" xfId="12" xr:uid="{00000000-0005-0000-0000-00000D000000}"/>
    <cellStyle name="Hyperlink" xfId="30" builtinId="8"/>
    <cellStyle name="Normal" xfId="0" builtinId="0"/>
    <cellStyle name="Normal 2" xfId="2" xr:uid="{00000000-0005-0000-0000-000002000000}"/>
    <cellStyle name="Normal 3" xfId="28" xr:uid="{D396AF13-A707-47B9-A7BE-7EF7F83F7DD9}"/>
    <cellStyle name="PageTitle" xfId="3" xr:uid="{00000000-0005-0000-0000-000003000000}"/>
    <cellStyle name="Percent" xfId="27" builtinId="5"/>
    <cellStyle name="Table (Normal)" xfId="1" xr:uid="{00000000-0005-0000-0000-000001000000}"/>
    <cellStyle name="Table (Normal) 2" xfId="29" xr:uid="{02802586-D4D3-4C87-910C-E4B8AB4B2CD6}"/>
    <cellStyle name="TableColdHeadsBold" xfId="5" xr:uid="{00000000-0005-0000-0000-000006000000}"/>
    <cellStyle name="TableColHeads" xfId="17" xr:uid="{00000000-0005-0000-0000-000013000000}"/>
    <cellStyle name="TableColHeadsBoldCentre" xfId="15" xr:uid="{00000000-0005-0000-0000-000011000000}"/>
    <cellStyle name="TableColHeadsBoldLeft" xfId="21" xr:uid="{00000000-0005-0000-0000-000018000000}"/>
    <cellStyle name="TableColHeadsCentre" xfId="18" xr:uid="{00000000-0005-0000-0000-000014000000}"/>
    <cellStyle name="TableColHeadsLeft" xfId="16" xr:uid="{00000000-0005-0000-0000-000012000000}"/>
    <cellStyle name="TableFigures" xfId="7" xr:uid="{00000000-0005-0000-0000-000008000000}"/>
    <cellStyle name="TableFiguresBold" xfId="6" xr:uid="{00000000-0005-0000-0000-000007000000}"/>
    <cellStyle name="Tabletext" xfId="19" xr:uid="{00000000-0005-0000-0000-000015000000}"/>
    <cellStyle name="TabletextBold" xfId="8" xr:uid="{00000000-0005-0000-0000-000009000000}"/>
    <cellStyle name="TabletextIndent" xfId="20" xr:uid="{00000000-0005-0000-0000-000017000000}"/>
    <cellStyle name="TabletextItalic" xfId="9" xr:uid="{00000000-0005-0000-0000-00000A000000}"/>
  </cellStyles>
  <dxfs count="0"/>
  <tableStyles count="0"/>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Turnover</a:t>
            </a:r>
          </a:p>
        </c:rich>
      </c:tx>
      <c:layout>
        <c:manualLayout>
          <c:xMode val="edge"/>
          <c:yMode val="edge"/>
          <c:x val="0.3420901137357830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7AC5-4D25-8A96-37889648869B}"/>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7AC5-4D25-8A96-37889648869B}"/>
              </c:ext>
            </c:extLst>
          </c:dPt>
          <c:dPt>
            <c:idx val="2"/>
            <c:bubble3D val="0"/>
            <c:spPr>
              <a:solidFill>
                <a:srgbClr val="000099"/>
              </a:solidFill>
              <a:ln>
                <a:noFill/>
              </a:ln>
              <a:effectLst/>
            </c:spPr>
            <c:extLst>
              <c:ext xmlns:c16="http://schemas.microsoft.com/office/drawing/2014/chart" uri="{C3380CC4-5D6E-409C-BE32-E72D297353CC}">
                <c16:uniqueId val="{00000005-7AC5-4D25-8A96-37889648869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Sheet'!$K$10:$K$12</c:f>
              <c:strCache>
                <c:ptCount val="3"/>
                <c:pt idx="0">
                  <c:v>Total turnover from taxonomy-eligible and aligned activities (A.1)</c:v>
                </c:pt>
                <c:pt idx="1">
                  <c:v>Total turnover from taxonomy-eligible but not aligned activities (A.2)</c:v>
                </c:pt>
                <c:pt idx="2">
                  <c:v>Total turnover from taxonomy-non-eligible activities (B)</c:v>
                </c:pt>
              </c:strCache>
            </c:strRef>
          </c:cat>
          <c:val>
            <c:numRef>
              <c:f>'2. EU Taxonomy Cover Sheet'!$L$10:$L$12</c:f>
              <c:numCache>
                <c:formatCode>#0%;"-"#0%;"-"\%;_(@_)</c:formatCode>
                <c:ptCount val="3"/>
                <c:pt idx="0">
                  <c:v>0.62891451365987217</c:v>
                </c:pt>
                <c:pt idx="1">
                  <c:v>5.4985377015706313E-2</c:v>
                </c:pt>
                <c:pt idx="2">
                  <c:v>0.31610010932442156</c:v>
                </c:pt>
              </c:numCache>
            </c:numRef>
          </c:val>
          <c:extLst>
            <c:ext xmlns:c16="http://schemas.microsoft.com/office/drawing/2014/chart" uri="{C3380CC4-5D6E-409C-BE32-E72D297353CC}">
              <c16:uniqueId val="{00000006-7AC5-4D25-8A96-37889648869B}"/>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Operating</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20042344706911636"/>
          <c:y val="2.7777777777777776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GB"/>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67F6-4B03-AF10-4629B13A8544}"/>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67F6-4B03-AF10-4629B13A8544}"/>
              </c:ext>
            </c:extLst>
          </c:dPt>
          <c:dPt>
            <c:idx val="2"/>
            <c:bubble3D val="0"/>
            <c:spPr>
              <a:solidFill>
                <a:srgbClr val="000099"/>
              </a:solidFill>
              <a:ln>
                <a:noFill/>
              </a:ln>
              <a:effectLst/>
            </c:spPr>
            <c:extLst>
              <c:ext xmlns:c16="http://schemas.microsoft.com/office/drawing/2014/chart" uri="{C3380CC4-5D6E-409C-BE32-E72D297353CC}">
                <c16:uniqueId val="{00000005-67F6-4B03-AF10-4629B13A854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Sheet'!$K$28:$K$30</c:f>
              <c:strCache>
                <c:ptCount val="3"/>
                <c:pt idx="0">
                  <c:v>Total opex from taxonomy-eligible and aligned activities (A.1)</c:v>
                </c:pt>
                <c:pt idx="1">
                  <c:v>Total opex from taxonomy-eligible but not aligned activities (A.2)</c:v>
                </c:pt>
                <c:pt idx="2">
                  <c:v>Total opex from taxonomy-non-eligible activities (B)</c:v>
                </c:pt>
              </c:strCache>
            </c:strRef>
          </c:cat>
          <c:val>
            <c:numRef>
              <c:f>'2. EU Taxonomy Cover Sheet'!$L$28:$L$30</c:f>
              <c:numCache>
                <c:formatCode>#0%;"-"#0%;"-"\%;_(@_)</c:formatCode>
                <c:ptCount val="3"/>
                <c:pt idx="0">
                  <c:v>0.68957127794401973</c:v>
                </c:pt>
                <c:pt idx="1">
                  <c:v>7.4800681123521534E-2</c:v>
                </c:pt>
                <c:pt idx="2">
                  <c:v>0.23562804093245876</c:v>
                </c:pt>
              </c:numCache>
            </c:numRef>
          </c:val>
          <c:extLst>
            <c:ext xmlns:c16="http://schemas.microsoft.com/office/drawing/2014/chart" uri="{C3380CC4-5D6E-409C-BE32-E72D297353CC}">
              <c16:uniqueId val="{00000006-67F6-4B03-AF10-4629B13A8544}"/>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Capital</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20042344706911636"/>
          <c:y val="2.7777777777777776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GB"/>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93BD-4C38-A9D2-EDC39450B149}"/>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93BD-4C38-A9D2-EDC39450B149}"/>
              </c:ext>
            </c:extLst>
          </c:dPt>
          <c:dPt>
            <c:idx val="2"/>
            <c:bubble3D val="0"/>
            <c:spPr>
              <a:solidFill>
                <a:srgbClr val="000099"/>
              </a:solidFill>
              <a:ln>
                <a:noFill/>
              </a:ln>
              <a:effectLst/>
            </c:spPr>
            <c:extLst>
              <c:ext xmlns:c16="http://schemas.microsoft.com/office/drawing/2014/chart" uri="{C3380CC4-5D6E-409C-BE32-E72D297353CC}">
                <c16:uniqueId val="{00000005-93BD-4C38-A9D2-EDC39450B14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Sheet'!$K$47:$K$49</c:f>
              <c:strCache>
                <c:ptCount val="3"/>
                <c:pt idx="0">
                  <c:v>Total capex from taxonomy-eligible and aligned activities (A.1)</c:v>
                </c:pt>
                <c:pt idx="1">
                  <c:v>Total capex from taxonomy-eligible but not aligned activities (A.2)</c:v>
                </c:pt>
                <c:pt idx="2">
                  <c:v>Total capex from taxonomy-non-eligible activities (B)</c:v>
                </c:pt>
              </c:strCache>
            </c:strRef>
          </c:cat>
          <c:val>
            <c:numRef>
              <c:f>'2. EU Taxonomy Cover Sheet'!$L$47:$L$49</c:f>
              <c:numCache>
                <c:formatCode>#0%;"-"#0%;"-"\%;_(@_)</c:formatCode>
                <c:ptCount val="3"/>
                <c:pt idx="0">
                  <c:v>0.81130553383194715</c:v>
                </c:pt>
                <c:pt idx="1">
                  <c:v>4.1650466641637365E-2</c:v>
                </c:pt>
                <c:pt idx="2">
                  <c:v>0.14704399952641548</c:v>
                </c:pt>
              </c:numCache>
            </c:numRef>
          </c:val>
          <c:extLst>
            <c:ext xmlns:c16="http://schemas.microsoft.com/office/drawing/2014/chart" uri="{C3380CC4-5D6E-409C-BE32-E72D297353CC}">
              <c16:uniqueId val="{00000006-93BD-4C38-A9D2-EDC39450B149}"/>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8986</xdr:colOff>
      <xdr:row>0</xdr:row>
      <xdr:rowOff>0</xdr:rowOff>
    </xdr:from>
    <xdr:to>
      <xdr:col>16384</xdr:col>
      <xdr:colOff>350448</xdr:colOff>
      <xdr:row>55</xdr:row>
      <xdr:rowOff>0</xdr:rowOff>
    </xdr:to>
    <xdr:pic>
      <xdr:nvPicPr>
        <xdr:cNvPr id="3" name="Picture 2">
          <a:extLst>
            <a:ext uri="{FF2B5EF4-FFF2-40B4-BE49-F238E27FC236}">
              <a16:creationId xmlns:a16="http://schemas.microsoft.com/office/drawing/2014/main" id="{23F370CA-2C08-4021-B1DA-23A16AD65E8E}"/>
            </a:ext>
          </a:extLst>
        </xdr:cNvPr>
        <xdr:cNvPicPr>
          <a:picLocks noChangeAspect="1"/>
        </xdr:cNvPicPr>
      </xdr:nvPicPr>
      <xdr:blipFill>
        <a:blip xmlns:r="http://schemas.openxmlformats.org/officeDocument/2006/relationships" r:embed="rId1"/>
        <a:stretch>
          <a:fillRect/>
        </a:stretch>
      </xdr:blipFill>
      <xdr:spPr>
        <a:xfrm>
          <a:off x="8986" y="0"/>
          <a:ext cx="12490330" cy="88959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78FBE368-C9D3-4F70-BAF6-B34C8AA61046}"/>
            </a:ext>
          </a:extLst>
        </xdr:cNvPr>
        <xdr:cNvPicPr>
          <a:picLocks noChangeAspect="1"/>
        </xdr:cNvPicPr>
      </xdr:nvPicPr>
      <xdr:blipFill>
        <a:blip xmlns:r="http://schemas.openxmlformats.org/officeDocument/2006/relationships" r:embed="rId1"/>
        <a:stretch>
          <a:fillRect/>
        </a:stretch>
      </xdr:blipFill>
      <xdr:spPr>
        <a:xfrm>
          <a:off x="221450" y="59361"/>
          <a:ext cx="2779627" cy="5995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779627" cy="59952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57150</xdr:colOff>
      <xdr:row>0</xdr:row>
      <xdr:rowOff>133350</xdr:rowOff>
    </xdr:from>
    <xdr:ext cx="2779627" cy="599527"/>
    <xdr:pic>
      <xdr:nvPicPr>
        <xdr:cNvPr id="2" name="image.png" descr="image.png">
          <a:extLst>
            <a:ext uri="{FF2B5EF4-FFF2-40B4-BE49-F238E27FC236}">
              <a16:creationId xmlns:a16="http://schemas.microsoft.com/office/drawing/2014/main" id="{131D9E2C-F27F-4B70-B913-CA691A1272BD}"/>
            </a:ext>
          </a:extLst>
        </xdr:cNvPr>
        <xdr:cNvPicPr>
          <a:picLocks noChangeAspect="1"/>
        </xdr:cNvPicPr>
      </xdr:nvPicPr>
      <xdr:blipFill>
        <a:blip xmlns:r="http://schemas.openxmlformats.org/officeDocument/2006/relationships" r:embed="rId1"/>
        <a:stretch>
          <a:fillRect/>
        </a:stretch>
      </xdr:blipFill>
      <xdr:spPr>
        <a:xfrm>
          <a:off x="133350" y="133350"/>
          <a:ext cx="2779627" cy="599527"/>
        </a:xfrm>
        <a:prstGeom prst="rect">
          <a:avLst/>
        </a:prstGeom>
      </xdr:spPr>
    </xdr:pic>
    <xdr:clientData/>
  </xdr:oneCellAnchor>
  <xdr:twoCellAnchor>
    <xdr:from>
      <xdr:col>1</xdr:col>
      <xdr:colOff>38100</xdr:colOff>
      <xdr:row>5</xdr:row>
      <xdr:rowOff>161925</xdr:rowOff>
    </xdr:from>
    <xdr:to>
      <xdr:col>6</xdr:col>
      <xdr:colOff>371475</xdr:colOff>
      <xdr:row>18</xdr:row>
      <xdr:rowOff>180975</xdr:rowOff>
    </xdr:to>
    <xdr:graphicFrame macro="">
      <xdr:nvGraphicFramePr>
        <xdr:cNvPr id="3" name="Chart 2">
          <a:extLst>
            <a:ext uri="{FF2B5EF4-FFF2-40B4-BE49-F238E27FC236}">
              <a16:creationId xmlns:a16="http://schemas.microsoft.com/office/drawing/2014/main" id="{D1D1512C-F043-41D0-B23C-0EED7B78D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24</xdr:row>
      <xdr:rowOff>0</xdr:rowOff>
    </xdr:from>
    <xdr:to>
      <xdr:col>6</xdr:col>
      <xdr:colOff>333375</xdr:colOff>
      <xdr:row>37</xdr:row>
      <xdr:rowOff>19050</xdr:rowOff>
    </xdr:to>
    <xdr:graphicFrame macro="">
      <xdr:nvGraphicFramePr>
        <xdr:cNvPr id="4" name="Chart 3">
          <a:extLst>
            <a:ext uri="{FF2B5EF4-FFF2-40B4-BE49-F238E27FC236}">
              <a16:creationId xmlns:a16="http://schemas.microsoft.com/office/drawing/2014/main" id="{BAD16238-F02A-4124-8C7C-2371474B7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43</xdr:row>
      <xdr:rowOff>0</xdr:rowOff>
    </xdr:from>
    <xdr:to>
      <xdr:col>6</xdr:col>
      <xdr:colOff>333375</xdr:colOff>
      <xdr:row>56</xdr:row>
      <xdr:rowOff>19050</xdr:rowOff>
    </xdr:to>
    <xdr:graphicFrame macro="">
      <xdr:nvGraphicFramePr>
        <xdr:cNvPr id="5" name="Chart 4">
          <a:extLst>
            <a:ext uri="{FF2B5EF4-FFF2-40B4-BE49-F238E27FC236}">
              <a16:creationId xmlns:a16="http://schemas.microsoft.com/office/drawing/2014/main" id="{F76A414F-BAFC-4154-8697-83680319D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9818FEEA-9180-484E-A4EC-35215E3F9046}"/>
            </a:ext>
          </a:extLst>
        </xdr:cNvPr>
        <xdr:cNvPicPr>
          <a:picLocks noChangeAspect="1"/>
        </xdr:cNvPicPr>
      </xdr:nvPicPr>
      <xdr:blipFill>
        <a:blip xmlns:r="http://schemas.openxmlformats.org/officeDocument/2006/relationships" r:embed="rId1"/>
        <a:stretch>
          <a:fillRect/>
        </a:stretch>
      </xdr:blipFill>
      <xdr:spPr>
        <a:xfrm>
          <a:off x="126200" y="59361"/>
          <a:ext cx="2779627" cy="59952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2779627" cy="599527"/>
    <xdr:pic>
      <xdr:nvPicPr>
        <xdr:cNvPr id="2" name="image.png" descr="image.png">
          <a:extLst>
            <a:ext uri="{FF2B5EF4-FFF2-40B4-BE49-F238E27FC236}">
              <a16:creationId xmlns:a16="http://schemas.microsoft.com/office/drawing/2014/main" id="{05F7526C-7BEC-4F5F-AC81-127EB25448F8}"/>
            </a:ext>
          </a:extLst>
        </xdr:cNvPr>
        <xdr:cNvPicPr>
          <a:picLocks noChangeAspect="1"/>
        </xdr:cNvPicPr>
      </xdr:nvPicPr>
      <xdr:blipFill>
        <a:blip xmlns:r="http://schemas.openxmlformats.org/officeDocument/2006/relationships" r:embed="rId1"/>
        <a:stretch>
          <a:fillRect/>
        </a:stretch>
      </xdr:blipFill>
      <xdr:spPr>
        <a:xfrm>
          <a:off x="76200" y="0"/>
          <a:ext cx="2779627" cy="59952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2779627" cy="599527"/>
    <xdr:pic>
      <xdr:nvPicPr>
        <xdr:cNvPr id="2" name="image.png" descr="image.png">
          <a:extLst>
            <a:ext uri="{FF2B5EF4-FFF2-40B4-BE49-F238E27FC236}">
              <a16:creationId xmlns:a16="http://schemas.microsoft.com/office/drawing/2014/main" id="{3F5AB3F8-79AC-46A2-8BA5-9C134261C55C}"/>
            </a:ext>
          </a:extLst>
        </xdr:cNvPr>
        <xdr:cNvPicPr>
          <a:picLocks noChangeAspect="1"/>
        </xdr:cNvPicPr>
      </xdr:nvPicPr>
      <xdr:blipFill>
        <a:blip xmlns:r="http://schemas.openxmlformats.org/officeDocument/2006/relationships" r:embed="rId1"/>
        <a:stretch>
          <a:fillRect/>
        </a:stretch>
      </xdr:blipFill>
      <xdr:spPr>
        <a:xfrm>
          <a:off x="76200" y="0"/>
          <a:ext cx="2779627" cy="59952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370682</xdr:colOff>
      <xdr:row>6</xdr:row>
      <xdr:rowOff>25402</xdr:rowOff>
    </xdr:from>
    <xdr:to>
      <xdr:col>3</xdr:col>
      <xdr:colOff>594543</xdr:colOff>
      <xdr:row>7</xdr:row>
      <xdr:rowOff>12701</xdr:rowOff>
    </xdr:to>
    <xdr:pic>
      <xdr:nvPicPr>
        <xdr:cNvPr id="38" name="Graphic 2" descr="Checkmark with solid fill">
          <a:extLst>
            <a:ext uri="{FF2B5EF4-FFF2-40B4-BE49-F238E27FC236}">
              <a16:creationId xmlns:a16="http://schemas.microsoft.com/office/drawing/2014/main" id="{E698AD5A-7458-CA3A-B591-C4924A268F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1357" y="1282702"/>
          <a:ext cx="230211" cy="219074"/>
        </a:xfrm>
        <a:prstGeom prst="rect">
          <a:avLst/>
        </a:prstGeom>
      </xdr:spPr>
    </xdr:pic>
    <xdr:clientData/>
  </xdr:twoCellAnchor>
  <xdr:twoCellAnchor editAs="oneCell">
    <xdr:from>
      <xdr:col>3</xdr:col>
      <xdr:colOff>372269</xdr:colOff>
      <xdr:row>7</xdr:row>
      <xdr:rowOff>34927</xdr:rowOff>
    </xdr:from>
    <xdr:to>
      <xdr:col>3</xdr:col>
      <xdr:colOff>605655</xdr:colOff>
      <xdr:row>7</xdr:row>
      <xdr:rowOff>254001</xdr:rowOff>
    </xdr:to>
    <xdr:pic>
      <xdr:nvPicPr>
        <xdr:cNvPr id="37" name="Graphic 3" descr="Checkmark with solid fill">
          <a:extLst>
            <a:ext uri="{FF2B5EF4-FFF2-40B4-BE49-F238E27FC236}">
              <a16:creationId xmlns:a16="http://schemas.microsoft.com/office/drawing/2014/main" id="{28A89C73-C770-409B-B9E9-E9372832578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2944" y="1520827"/>
          <a:ext cx="227036" cy="222249"/>
        </a:xfrm>
        <a:prstGeom prst="rect">
          <a:avLst/>
        </a:prstGeom>
      </xdr:spPr>
    </xdr:pic>
    <xdr:clientData/>
  </xdr:twoCellAnchor>
  <xdr:twoCellAnchor editAs="oneCell">
    <xdr:from>
      <xdr:col>3</xdr:col>
      <xdr:colOff>373857</xdr:colOff>
      <xdr:row>8</xdr:row>
      <xdr:rowOff>57152</xdr:rowOff>
    </xdr:from>
    <xdr:to>
      <xdr:col>3</xdr:col>
      <xdr:colOff>604068</xdr:colOff>
      <xdr:row>8</xdr:row>
      <xdr:rowOff>273051</xdr:rowOff>
    </xdr:to>
    <xdr:pic>
      <xdr:nvPicPr>
        <xdr:cNvPr id="36" name="Graphic 4" descr="Checkmark with solid fill">
          <a:extLst>
            <a:ext uri="{FF2B5EF4-FFF2-40B4-BE49-F238E27FC236}">
              <a16:creationId xmlns:a16="http://schemas.microsoft.com/office/drawing/2014/main" id="{83446522-FC7B-44A2-A0F5-60EC842EEB7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4532" y="1847852"/>
          <a:ext cx="223861" cy="219074"/>
        </a:xfrm>
        <a:prstGeom prst="rect">
          <a:avLst/>
        </a:prstGeom>
      </xdr:spPr>
    </xdr:pic>
    <xdr:clientData/>
  </xdr:twoCellAnchor>
  <xdr:twoCellAnchor editAs="oneCell">
    <xdr:from>
      <xdr:col>3</xdr:col>
      <xdr:colOff>373857</xdr:colOff>
      <xdr:row>9</xdr:row>
      <xdr:rowOff>2</xdr:rowOff>
    </xdr:from>
    <xdr:to>
      <xdr:col>3</xdr:col>
      <xdr:colOff>604068</xdr:colOff>
      <xdr:row>10</xdr:row>
      <xdr:rowOff>6351</xdr:rowOff>
    </xdr:to>
    <xdr:pic>
      <xdr:nvPicPr>
        <xdr:cNvPr id="39" name="Graphic 5" descr="Checkmark with solid fill">
          <a:extLst>
            <a:ext uri="{FF2B5EF4-FFF2-40B4-BE49-F238E27FC236}">
              <a16:creationId xmlns:a16="http://schemas.microsoft.com/office/drawing/2014/main" id="{20E34513-7E6C-4410-B2C5-4B0C7864587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4532" y="2162177"/>
          <a:ext cx="223861" cy="219074"/>
        </a:xfrm>
        <a:prstGeom prst="rect">
          <a:avLst/>
        </a:prstGeom>
      </xdr:spPr>
    </xdr:pic>
    <xdr:clientData/>
  </xdr:twoCellAnchor>
  <xdr:twoCellAnchor editAs="oneCell">
    <xdr:from>
      <xdr:col>3</xdr:col>
      <xdr:colOff>371475</xdr:colOff>
      <xdr:row>9</xdr:row>
      <xdr:rowOff>196852</xdr:rowOff>
    </xdr:from>
    <xdr:to>
      <xdr:col>3</xdr:col>
      <xdr:colOff>604861</xdr:colOff>
      <xdr:row>10</xdr:row>
      <xdr:rowOff>206376</xdr:rowOff>
    </xdr:to>
    <xdr:pic>
      <xdr:nvPicPr>
        <xdr:cNvPr id="33" name="Graphic 6" descr="Checkmark with solid fill">
          <a:extLst>
            <a:ext uri="{FF2B5EF4-FFF2-40B4-BE49-F238E27FC236}">
              <a16:creationId xmlns:a16="http://schemas.microsoft.com/office/drawing/2014/main" id="{95CBC9DF-0CD7-4BEF-B8BE-CDA85ACB47D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2150" y="2359027"/>
          <a:ext cx="227036" cy="222249"/>
        </a:xfrm>
        <a:prstGeom prst="rect">
          <a:avLst/>
        </a:prstGeom>
      </xdr:spPr>
    </xdr:pic>
    <xdr:clientData/>
  </xdr:twoCellAnchor>
  <xdr:twoCellAnchor editAs="oneCell">
    <xdr:from>
      <xdr:col>3</xdr:col>
      <xdr:colOff>376238</xdr:colOff>
      <xdr:row>11</xdr:row>
      <xdr:rowOff>19052</xdr:rowOff>
    </xdr:from>
    <xdr:to>
      <xdr:col>3</xdr:col>
      <xdr:colOff>600099</xdr:colOff>
      <xdr:row>12</xdr:row>
      <xdr:rowOff>28576</xdr:rowOff>
    </xdr:to>
    <xdr:pic>
      <xdr:nvPicPr>
        <xdr:cNvPr id="32" name="Graphic 7" descr="Checkmark with solid fill">
          <a:extLst>
            <a:ext uri="{FF2B5EF4-FFF2-40B4-BE49-F238E27FC236}">
              <a16:creationId xmlns:a16="http://schemas.microsoft.com/office/drawing/2014/main" id="{685E07D8-7E93-4F2B-B56F-8B848ADB78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6913" y="2600327"/>
          <a:ext cx="217511" cy="215899"/>
        </a:xfrm>
        <a:prstGeom prst="rect">
          <a:avLst/>
        </a:prstGeom>
      </xdr:spPr>
    </xdr:pic>
    <xdr:clientData/>
  </xdr:twoCellAnchor>
  <xdr:twoCellAnchor editAs="oneCell">
    <xdr:from>
      <xdr:col>3</xdr:col>
      <xdr:colOff>373063</xdr:colOff>
      <xdr:row>12</xdr:row>
      <xdr:rowOff>19052</xdr:rowOff>
    </xdr:from>
    <xdr:to>
      <xdr:col>3</xdr:col>
      <xdr:colOff>603274</xdr:colOff>
      <xdr:row>13</xdr:row>
      <xdr:rowOff>9526</xdr:rowOff>
    </xdr:to>
    <xdr:pic>
      <xdr:nvPicPr>
        <xdr:cNvPr id="31" name="Graphic 8" descr="Checkmark with solid fill">
          <a:extLst>
            <a:ext uri="{FF2B5EF4-FFF2-40B4-BE49-F238E27FC236}">
              <a16:creationId xmlns:a16="http://schemas.microsoft.com/office/drawing/2014/main" id="{C91C02A1-49E3-4CE9-98CB-D168B7FE325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3738" y="2809877"/>
          <a:ext cx="223861" cy="215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nationalgrid.com/responsibility/esg-reporting-cen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D28DA-BB69-4D66-A4E7-C9966B916C32}">
  <sheetPr>
    <tabColor rgb="FF0000CC"/>
  </sheetPr>
  <dimension ref="A1:AB55"/>
  <sheetViews>
    <sheetView showGridLines="0" tabSelected="1" topLeftCell="D1" zoomScale="106" zoomScaleNormal="106" workbookViewId="0">
      <selection activeCell="AC1" sqref="AC1:AC1048576"/>
    </sheetView>
  </sheetViews>
  <sheetFormatPr defaultColWidth="0" defaultRowHeight="12.75" zeroHeight="1"/>
  <cols>
    <col min="1" max="3" width="9.140625" hidden="1" customWidth="1"/>
    <col min="4" max="16" width="9.140625" customWidth="1"/>
    <col min="17" max="28" width="5.28515625" customWidth="1"/>
    <col min="29" max="29" width="5.28515625" hidden="1" customWidth="1"/>
    <col min="30" max="16384" width="5.285156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7B954-E310-48B7-8F6E-5797D12B9D3E}">
  <sheetPr>
    <tabColor rgb="FF0000CC"/>
  </sheetPr>
  <dimension ref="B1:K15"/>
  <sheetViews>
    <sheetView showGridLines="0" topLeftCell="A5" zoomScaleNormal="100" zoomScaleSheetLayoutView="106" workbookViewId="0">
      <selection activeCell="C41" sqref="C41"/>
    </sheetView>
  </sheetViews>
  <sheetFormatPr defaultRowHeight="12.75"/>
  <cols>
    <col min="1" max="1" width="4" customWidth="1"/>
    <col min="2" max="2" width="38.85546875" customWidth="1"/>
    <col min="3" max="3" width="37.28515625" customWidth="1"/>
  </cols>
  <sheetData>
    <row r="1" spans="2:11" ht="20.25">
      <c r="B1" s="226"/>
      <c r="C1" s="227"/>
      <c r="D1" s="227"/>
    </row>
    <row r="5" spans="2:11" ht="25.5" customHeight="1">
      <c r="B5" s="228" t="s">
        <v>332</v>
      </c>
      <c r="C5" s="228"/>
      <c r="D5" s="228"/>
      <c r="E5" s="228"/>
      <c r="F5" s="228"/>
      <c r="G5" s="228"/>
      <c r="H5" s="228"/>
      <c r="I5" s="228"/>
      <c r="J5" s="228"/>
      <c r="K5" s="228"/>
    </row>
    <row r="8" spans="2:11" ht="15.75">
      <c r="B8" s="200" t="s">
        <v>331</v>
      </c>
    </row>
    <row r="9" spans="2:11" ht="13.5" thickBot="1">
      <c r="B9" s="201" t="s">
        <v>333</v>
      </c>
      <c r="C9" s="201" t="s">
        <v>334</v>
      </c>
    </row>
    <row r="10" spans="2:11">
      <c r="B10" s="199" t="s">
        <v>335</v>
      </c>
      <c r="C10" s="202" t="s">
        <v>337</v>
      </c>
    </row>
    <row r="11" spans="2:11">
      <c r="B11" s="199" t="s">
        <v>343</v>
      </c>
      <c r="C11" s="202" t="s">
        <v>338</v>
      </c>
    </row>
    <row r="12" spans="2:11">
      <c r="B12" s="199" t="s">
        <v>344</v>
      </c>
      <c r="C12" s="203" t="s">
        <v>339</v>
      </c>
    </row>
    <row r="13" spans="2:11">
      <c r="B13" s="199" t="s">
        <v>345</v>
      </c>
      <c r="C13" s="203" t="s">
        <v>340</v>
      </c>
    </row>
    <row r="14" spans="2:11">
      <c r="B14" s="199" t="s">
        <v>346</v>
      </c>
      <c r="C14" s="203" t="s">
        <v>341</v>
      </c>
    </row>
    <row r="15" spans="2:11">
      <c r="B15" s="199" t="s">
        <v>336</v>
      </c>
      <c r="C15" s="203" t="s">
        <v>342</v>
      </c>
    </row>
  </sheetData>
  <sheetProtection sheet="1" objects="1" scenarios="1"/>
  <mergeCells count="2">
    <mergeCell ref="B1:D1"/>
    <mergeCell ref="B5:K5"/>
  </mergeCells>
  <hyperlinks>
    <hyperlink ref="C10" location="'1.ResponsibleBusinessDataTables'!A1" display="1. Responsible Business Data Tables" xr:uid="{0181D276-B07B-4868-9257-48FE3DCC5C0A}"/>
    <hyperlink ref="C11" location="'2. EU Taxonomy Cover Sheet'!A1" display="'2. EU Taxonomy Cover Sheet'!A1" xr:uid="{B1D44E8D-6C81-4D88-889A-A149797F96AB}"/>
    <hyperlink ref="C12" location="'3. EU Taxonomy Turnover'!A1" display="3. EU Taxonomy Turnover" xr:uid="{D65F0F78-DC74-4C83-9BF9-E070D6EF2D63}"/>
    <hyperlink ref="C13" location="'4. EU Taxonomy Opex'!A1" display="4. EU Taxonomy Opex" xr:uid="{42CEC12E-0055-4B84-81B8-94E12C059925}"/>
    <hyperlink ref="C14" location="'5. EU Taxonomy Capex'!A1" display="5. EU Taxonomy Capex" xr:uid="{1FF81CB2-8539-4F74-A407-C38C95EC734B}"/>
    <hyperlink ref="C15" location="'6. Other Information'!A1" display="6. Other Information" xr:uid="{B1581B18-FC14-4641-911E-D16334B2345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CC"/>
    <pageSetUpPr fitToPage="1"/>
  </sheetPr>
  <dimension ref="A1:K203"/>
  <sheetViews>
    <sheetView showGridLines="0" zoomScaleNormal="100" workbookViewId="0">
      <pane ySplit="5" topLeftCell="A6" activePane="bottomLeft" state="frozen"/>
      <selection pane="bottomLeft" activeCell="L28" sqref="L28"/>
    </sheetView>
  </sheetViews>
  <sheetFormatPr defaultColWidth="13.7109375" defaultRowHeight="12.75" zeroHeight="1"/>
  <cols>
    <col min="1" max="1" width="2.5703125" customWidth="1"/>
    <col min="2" max="2" width="4.42578125" customWidth="1"/>
    <col min="3" max="3" width="27.5703125" customWidth="1"/>
    <col min="4" max="4" width="58.42578125" customWidth="1"/>
    <col min="5" max="5" width="65.140625" customWidth="1"/>
    <col min="6" max="6" width="14.85546875" customWidth="1"/>
    <col min="7" max="7" width="1.7109375" customWidth="1"/>
    <col min="8" max="8" width="15.85546875" customWidth="1"/>
    <col min="9" max="9" width="5" customWidth="1"/>
    <col min="10" max="10" width="15.42578125" customWidth="1"/>
    <col min="11" max="11" width="16" customWidth="1"/>
  </cols>
  <sheetData>
    <row r="1" spans="2:11" ht="56.65" customHeight="1">
      <c r="B1" s="226"/>
      <c r="C1" s="227"/>
      <c r="D1" s="227"/>
    </row>
    <row r="2" spans="2:11" ht="25.5" customHeight="1">
      <c r="B2" s="228" t="s">
        <v>207</v>
      </c>
      <c r="C2" s="227"/>
      <c r="D2" s="227"/>
    </row>
    <row r="3" spans="2:11" ht="25.5" customHeight="1">
      <c r="B3" s="229" t="s">
        <v>0</v>
      </c>
      <c r="C3" s="227"/>
      <c r="D3" s="227"/>
    </row>
    <row r="4" spans="2:11" ht="26.65" customHeight="1">
      <c r="B4" s="230" t="s">
        <v>1</v>
      </c>
      <c r="C4" s="230"/>
      <c r="D4" s="230"/>
      <c r="E4" s="1" t="s">
        <v>2</v>
      </c>
      <c r="F4" s="1" t="s">
        <v>3</v>
      </c>
      <c r="G4" s="1"/>
      <c r="H4" s="1" t="s">
        <v>4</v>
      </c>
      <c r="I4" s="64"/>
      <c r="J4" s="1" t="s">
        <v>5</v>
      </c>
      <c r="K4" s="1" t="s">
        <v>6</v>
      </c>
    </row>
    <row r="5" spans="2:11" ht="15.75" customHeight="1">
      <c r="B5" s="237" t="s">
        <v>7</v>
      </c>
      <c r="C5" s="238"/>
      <c r="D5" s="238"/>
      <c r="E5" s="238"/>
      <c r="F5" s="238"/>
      <c r="G5" s="238"/>
      <c r="H5" s="238"/>
      <c r="I5" s="238"/>
      <c r="J5" s="238"/>
      <c r="K5" s="239"/>
    </row>
    <row r="6" spans="2:11" ht="15.75" customHeight="1">
      <c r="B6" s="240" t="s">
        <v>8</v>
      </c>
      <c r="C6" s="241"/>
      <c r="D6" s="241"/>
      <c r="E6" s="241"/>
      <c r="F6" s="241"/>
      <c r="G6" s="241"/>
      <c r="H6" s="241"/>
      <c r="I6" s="241"/>
      <c r="J6" s="241"/>
      <c r="K6" s="242"/>
    </row>
    <row r="7" spans="2:11" ht="26.65" customHeight="1">
      <c r="B7" s="231" t="s">
        <v>9</v>
      </c>
      <c r="C7" s="232"/>
      <c r="D7" s="233"/>
      <c r="E7" s="2" t="s">
        <v>10</v>
      </c>
      <c r="F7" s="3">
        <v>7421.7334736466701</v>
      </c>
      <c r="G7" s="4" t="s">
        <v>11</v>
      </c>
      <c r="H7" s="3">
        <v>6852.1881342345296</v>
      </c>
      <c r="I7" s="5" t="s">
        <v>12</v>
      </c>
      <c r="J7" s="6">
        <v>7766</v>
      </c>
      <c r="K7" s="7">
        <v>-4.4329967338826902E-2</v>
      </c>
    </row>
    <row r="8" spans="2:11" ht="15.75" customHeight="1">
      <c r="B8" s="234" t="s">
        <v>13</v>
      </c>
      <c r="C8" s="235"/>
      <c r="D8" s="236"/>
      <c r="E8" s="246"/>
      <c r="F8" s="3">
        <v>4467.0278903957696</v>
      </c>
      <c r="G8" s="4" t="s">
        <v>11</v>
      </c>
      <c r="H8" s="3">
        <v>3988.3252883905898</v>
      </c>
      <c r="I8" s="5" t="s">
        <v>12</v>
      </c>
      <c r="J8" s="243"/>
      <c r="K8" s="243"/>
    </row>
    <row r="9" spans="2:11" ht="15.75" customHeight="1">
      <c r="B9" s="249" t="s">
        <v>14</v>
      </c>
      <c r="C9" s="250"/>
      <c r="D9" s="251"/>
      <c r="E9" s="247"/>
      <c r="F9" s="8">
        <v>3295.0140114332298</v>
      </c>
      <c r="G9" s="4" t="s">
        <v>11</v>
      </c>
      <c r="H9" s="8">
        <v>2711.1235660789998</v>
      </c>
      <c r="I9" s="5" t="s">
        <v>12</v>
      </c>
      <c r="J9" s="244"/>
      <c r="K9" s="244"/>
    </row>
    <row r="10" spans="2:11" ht="15.75" customHeight="1">
      <c r="B10" s="249" t="s">
        <v>15</v>
      </c>
      <c r="C10" s="250"/>
      <c r="D10" s="251"/>
      <c r="E10" s="248"/>
      <c r="F10" s="8">
        <v>738.15062879914296</v>
      </c>
      <c r="G10" s="9"/>
      <c r="H10" s="8">
        <v>744.710237022927</v>
      </c>
      <c r="I10" s="5"/>
      <c r="J10" s="245"/>
      <c r="K10" s="245"/>
    </row>
    <row r="11" spans="2:11" ht="23.25" customHeight="1">
      <c r="B11" s="252" t="s">
        <v>16</v>
      </c>
      <c r="C11" s="253"/>
      <c r="D11" s="254"/>
      <c r="E11" s="10" t="s">
        <v>17</v>
      </c>
      <c r="F11" s="8">
        <v>226.78038942050301</v>
      </c>
      <c r="G11" s="4" t="s">
        <v>11</v>
      </c>
      <c r="H11" s="8">
        <v>265.9136585</v>
      </c>
      <c r="I11" s="5" t="s">
        <v>12</v>
      </c>
      <c r="J11" s="6">
        <v>353</v>
      </c>
      <c r="K11" s="7">
        <v>-0.35756263620254097</v>
      </c>
    </row>
    <row r="12" spans="2:11" ht="15.75" customHeight="1">
      <c r="B12" s="249" t="s">
        <v>18</v>
      </c>
      <c r="C12" s="250"/>
      <c r="D12" s="251"/>
      <c r="E12" s="246"/>
      <c r="F12" s="8">
        <v>207.08286074288699</v>
      </c>
      <c r="G12" s="4"/>
      <c r="H12" s="8">
        <v>266.577826788663</v>
      </c>
      <c r="I12" s="5"/>
      <c r="J12" s="243"/>
      <c r="K12" s="243"/>
    </row>
    <row r="13" spans="2:11" ht="15.75" customHeight="1">
      <c r="B13" s="234" t="s">
        <v>19</v>
      </c>
      <c r="C13" s="235"/>
      <c r="D13" s="236"/>
      <c r="E13" s="247"/>
      <c r="F13" s="3">
        <v>2954.70558325091</v>
      </c>
      <c r="G13" s="4" t="s">
        <v>11</v>
      </c>
      <c r="H13" s="8">
        <v>2863.8628458439398</v>
      </c>
      <c r="I13" s="5" t="s">
        <v>12</v>
      </c>
      <c r="J13" s="244"/>
      <c r="K13" s="244"/>
    </row>
    <row r="14" spans="2:11" ht="15.75" customHeight="1">
      <c r="B14" s="255" t="s">
        <v>20</v>
      </c>
      <c r="C14" s="256"/>
      <c r="D14" s="257"/>
      <c r="E14" s="247"/>
      <c r="F14" s="8">
        <v>2952.0896228267402</v>
      </c>
      <c r="G14" s="4" t="s">
        <v>11</v>
      </c>
      <c r="H14" s="8">
        <v>2891.9390589791801</v>
      </c>
      <c r="I14" s="5" t="s">
        <v>12</v>
      </c>
      <c r="J14" s="244"/>
      <c r="K14" s="244"/>
    </row>
    <row r="15" spans="2:11" ht="15.75" customHeight="1">
      <c r="B15" s="249" t="s">
        <v>21</v>
      </c>
      <c r="C15" s="250"/>
      <c r="D15" s="251"/>
      <c r="E15" s="247"/>
      <c r="F15" s="8">
        <v>2847.7740575490402</v>
      </c>
      <c r="G15" s="4" t="s">
        <v>11</v>
      </c>
      <c r="H15" s="8">
        <v>2723.60048786472</v>
      </c>
      <c r="I15" s="5" t="s">
        <v>12</v>
      </c>
      <c r="J15" s="244"/>
      <c r="K15" s="244"/>
    </row>
    <row r="16" spans="2:11" ht="15.75" customHeight="1">
      <c r="B16" s="249" t="s">
        <v>22</v>
      </c>
      <c r="C16" s="250"/>
      <c r="D16" s="251"/>
      <c r="E16" s="247"/>
      <c r="F16" s="8">
        <v>106.931525701872</v>
      </c>
      <c r="G16" s="4"/>
      <c r="H16" s="8">
        <v>140.262357979223</v>
      </c>
      <c r="I16" s="5"/>
      <c r="J16" s="244"/>
      <c r="K16" s="244"/>
    </row>
    <row r="17" spans="2:11" ht="15.75" customHeight="1">
      <c r="B17" s="234" t="s">
        <v>23</v>
      </c>
      <c r="C17" s="235"/>
      <c r="D17" s="236"/>
      <c r="E17" s="247"/>
      <c r="F17" s="3">
        <v>28435.178903399901</v>
      </c>
      <c r="G17" s="4" t="s">
        <v>11</v>
      </c>
      <c r="H17" s="3">
        <v>27383.546551644598</v>
      </c>
      <c r="I17" s="5" t="s">
        <v>12</v>
      </c>
      <c r="J17" s="244"/>
      <c r="K17" s="244"/>
    </row>
    <row r="18" spans="2:11" ht="15.75" customHeight="1">
      <c r="B18" s="249" t="s">
        <v>24</v>
      </c>
      <c r="C18" s="250"/>
      <c r="D18" s="251"/>
      <c r="E18" s="247"/>
      <c r="F18" s="8">
        <v>18517.484326419399</v>
      </c>
      <c r="G18" s="4" t="s">
        <v>11</v>
      </c>
      <c r="H18" s="8">
        <v>17521.050797</v>
      </c>
      <c r="I18" s="5" t="s">
        <v>12</v>
      </c>
      <c r="J18" s="244"/>
      <c r="K18" s="244"/>
    </row>
    <row r="19" spans="2:11" ht="15.75" customHeight="1">
      <c r="B19" s="249" t="s">
        <v>25</v>
      </c>
      <c r="C19" s="250"/>
      <c r="D19" s="251"/>
      <c r="E19" s="247"/>
      <c r="F19" s="8">
        <v>5282.6395747530096</v>
      </c>
      <c r="G19" s="4" t="s">
        <v>11</v>
      </c>
      <c r="H19" s="8">
        <v>5467.3024272459897</v>
      </c>
      <c r="I19" s="5" t="s">
        <v>12</v>
      </c>
      <c r="J19" s="244"/>
      <c r="K19" s="244"/>
    </row>
    <row r="20" spans="2:11" ht="15.75" customHeight="1">
      <c r="B20" s="249" t="s">
        <v>26</v>
      </c>
      <c r="C20" s="250"/>
      <c r="D20" s="251"/>
      <c r="E20" s="247"/>
      <c r="F20" s="8">
        <v>4550.8771651999996</v>
      </c>
      <c r="G20" s="4" t="s">
        <v>11</v>
      </c>
      <c r="H20" s="8">
        <v>4266.1890000000003</v>
      </c>
      <c r="I20" s="5" t="s">
        <v>12</v>
      </c>
      <c r="J20" s="244"/>
      <c r="K20" s="244"/>
    </row>
    <row r="21" spans="2:11" ht="15.75" customHeight="1">
      <c r="B21" s="249" t="s">
        <v>27</v>
      </c>
      <c r="C21" s="250"/>
      <c r="D21" s="251"/>
      <c r="E21" s="247"/>
      <c r="F21" s="8">
        <v>24.668340420420499</v>
      </c>
      <c r="G21" s="4"/>
      <c r="H21" s="8">
        <v>32.864235586642998</v>
      </c>
      <c r="I21" s="5"/>
      <c r="J21" s="244"/>
      <c r="K21" s="244"/>
    </row>
    <row r="22" spans="2:11" ht="15.75" customHeight="1">
      <c r="B22" s="249" t="s">
        <v>28</v>
      </c>
      <c r="C22" s="250"/>
      <c r="D22" s="251"/>
      <c r="E22" s="248"/>
      <c r="F22" s="8">
        <v>7.44667961215087</v>
      </c>
      <c r="G22" s="4"/>
      <c r="H22" s="8">
        <v>39.954352794969999</v>
      </c>
      <c r="I22" s="5"/>
      <c r="J22" s="245"/>
      <c r="K22" s="245"/>
    </row>
    <row r="23" spans="2:11" ht="37.5" customHeight="1">
      <c r="B23" s="249" t="s">
        <v>29</v>
      </c>
      <c r="C23" s="250"/>
      <c r="D23" s="251"/>
      <c r="E23" s="10" t="s">
        <v>30</v>
      </c>
      <c r="F23" s="11">
        <v>9.0708297750102904</v>
      </c>
      <c r="G23" s="4" t="s">
        <v>11</v>
      </c>
      <c r="H23" s="11">
        <v>9.3534160170000007</v>
      </c>
      <c r="I23" s="5" t="s">
        <v>31</v>
      </c>
      <c r="J23" s="12">
        <v>11</v>
      </c>
      <c r="K23" s="7">
        <v>-0.17537911136270101</v>
      </c>
    </row>
    <row r="24" spans="2:11" ht="15.75" customHeight="1">
      <c r="B24" s="249" t="s">
        <v>32</v>
      </c>
      <c r="C24" s="250"/>
      <c r="D24" s="251"/>
      <c r="E24" s="10"/>
      <c r="F24" s="8">
        <v>42.991987219856199</v>
      </c>
      <c r="G24" s="4"/>
      <c r="H24" s="8">
        <v>48</v>
      </c>
      <c r="I24" s="5"/>
      <c r="J24" s="280"/>
      <c r="K24" s="280"/>
    </row>
    <row r="25" spans="2:11" ht="15.75" customHeight="1">
      <c r="B25" s="234" t="s">
        <v>33</v>
      </c>
      <c r="C25" s="235"/>
      <c r="D25" s="236"/>
      <c r="E25" s="2" t="s">
        <v>34</v>
      </c>
      <c r="F25" s="3">
        <v>35856.912377046603</v>
      </c>
      <c r="G25" s="4" t="s">
        <v>11</v>
      </c>
      <c r="H25" s="3">
        <v>34235.734685879099</v>
      </c>
      <c r="I25" s="28"/>
      <c r="J25" s="282"/>
      <c r="K25" s="282"/>
    </row>
    <row r="26" spans="2:11" ht="15.75" customHeight="1">
      <c r="B26" s="274" t="s">
        <v>35</v>
      </c>
      <c r="C26" s="275"/>
      <c r="D26" s="275"/>
      <c r="E26" s="275"/>
      <c r="F26" s="13"/>
      <c r="G26" s="13"/>
      <c r="H26" s="13"/>
      <c r="I26" s="14"/>
      <c r="J26" s="13"/>
      <c r="K26" s="15"/>
    </row>
    <row r="27" spans="2:11" ht="26.65" customHeight="1">
      <c r="B27" s="276" t="s">
        <v>36</v>
      </c>
      <c r="C27" s="277"/>
      <c r="D27" s="278"/>
      <c r="E27" s="10" t="s">
        <v>37</v>
      </c>
      <c r="F27" s="8">
        <v>4126.7194622134402</v>
      </c>
      <c r="G27" s="4" t="s">
        <v>11</v>
      </c>
      <c r="H27" s="16">
        <v>4141</v>
      </c>
      <c r="I27" s="5"/>
      <c r="J27" s="6">
        <v>4839</v>
      </c>
      <c r="K27" s="7">
        <v>-0.14719581272712501</v>
      </c>
    </row>
    <row r="28" spans="2:11" ht="37.5" customHeight="1">
      <c r="B28" s="276" t="s">
        <v>38</v>
      </c>
      <c r="C28" s="277"/>
      <c r="D28" s="278"/>
      <c r="E28" s="10" t="s">
        <v>39</v>
      </c>
      <c r="F28" s="17">
        <v>0.36084085247592401</v>
      </c>
      <c r="G28" s="4" t="s">
        <v>11</v>
      </c>
      <c r="H28" s="18">
        <v>0.37</v>
      </c>
      <c r="I28" s="5" t="s">
        <v>31</v>
      </c>
      <c r="J28" s="19">
        <v>0.56999999999999995</v>
      </c>
      <c r="K28" s="7">
        <v>-0.36694587284925601</v>
      </c>
    </row>
    <row r="29" spans="2:11" ht="37.5" customHeight="1">
      <c r="B29" s="276" t="s">
        <v>40</v>
      </c>
      <c r="C29" s="277"/>
      <c r="D29" s="278"/>
      <c r="E29" s="10" t="s">
        <v>41</v>
      </c>
      <c r="F29" s="17">
        <v>0.204311429182847</v>
      </c>
      <c r="G29" s="4" t="s">
        <v>11</v>
      </c>
      <c r="H29" s="18">
        <v>0.21</v>
      </c>
      <c r="I29" s="5"/>
      <c r="J29" s="19">
        <v>0.25</v>
      </c>
      <c r="K29" s="7">
        <v>-0.18275428326861201</v>
      </c>
    </row>
    <row r="30" spans="2:11" ht="26.65" customHeight="1">
      <c r="B30" s="276" t="s">
        <v>42</v>
      </c>
      <c r="C30" s="277"/>
      <c r="D30" s="278"/>
      <c r="E30" s="10" t="s">
        <v>43</v>
      </c>
      <c r="F30" s="8">
        <v>25565.971697981699</v>
      </c>
      <c r="G30" s="4" t="s">
        <v>11</v>
      </c>
      <c r="H30" s="16">
        <v>24360</v>
      </c>
      <c r="I30" s="5"/>
      <c r="J30" s="6">
        <v>24159</v>
      </c>
      <c r="K30" s="7">
        <v>5.8237994038730798E-2</v>
      </c>
    </row>
    <row r="31" spans="2:11" ht="26.65" customHeight="1">
      <c r="B31" s="276" t="s">
        <v>44</v>
      </c>
      <c r="C31" s="277"/>
      <c r="D31" s="278"/>
      <c r="E31" s="10" t="s">
        <v>385</v>
      </c>
      <c r="F31" s="8">
        <v>18805.172615372201</v>
      </c>
      <c r="G31" s="4"/>
      <c r="H31" s="16">
        <v>17317</v>
      </c>
      <c r="I31" s="5"/>
      <c r="J31" s="6">
        <v>21016</v>
      </c>
      <c r="K31" s="7">
        <v>-0.105197344148639</v>
      </c>
    </row>
    <row r="32" spans="2:11" ht="15.75" customHeight="1">
      <c r="B32" s="332" t="s">
        <v>390</v>
      </c>
      <c r="C32" s="241"/>
      <c r="D32" s="241"/>
      <c r="E32" s="241"/>
      <c r="F32" s="241"/>
      <c r="G32" s="241"/>
      <c r="H32" s="241"/>
      <c r="I32" s="241"/>
      <c r="J32" s="241"/>
      <c r="K32" s="242"/>
    </row>
    <row r="33" spans="2:11" ht="42.6" customHeight="1">
      <c r="B33" s="279" t="s">
        <v>88</v>
      </c>
      <c r="C33" s="279"/>
      <c r="D33" s="279"/>
      <c r="E33" s="10" t="s">
        <v>89</v>
      </c>
      <c r="F33" s="36">
        <v>0.43</v>
      </c>
      <c r="G33" s="33"/>
      <c r="H33" s="66"/>
      <c r="I33" s="70"/>
      <c r="J33" s="71"/>
      <c r="K33" s="67"/>
    </row>
    <row r="34" spans="2:11" ht="32.450000000000003" customHeight="1">
      <c r="B34" s="279" t="s">
        <v>381</v>
      </c>
      <c r="C34" s="279"/>
      <c r="D34" s="279"/>
      <c r="E34" s="10" t="s">
        <v>90</v>
      </c>
      <c r="F34" s="36">
        <v>0.56000000000000005</v>
      </c>
      <c r="G34" s="33"/>
      <c r="H34" s="68"/>
      <c r="I34" s="72"/>
      <c r="J34" s="73"/>
      <c r="K34" s="69"/>
    </row>
    <row r="35" spans="2:11" ht="15.75" customHeight="1">
      <c r="B35" s="274" t="s">
        <v>45</v>
      </c>
      <c r="C35" s="275"/>
      <c r="D35" s="275"/>
      <c r="E35" s="65"/>
      <c r="F35" s="20"/>
      <c r="G35" s="20"/>
      <c r="H35" s="20"/>
      <c r="I35" s="21"/>
      <c r="J35" s="241"/>
      <c r="K35" s="242"/>
    </row>
    <row r="36" spans="2:11" ht="15.75" customHeight="1">
      <c r="B36" s="276" t="s">
        <v>46</v>
      </c>
      <c r="C36" s="277"/>
      <c r="D36" s="278"/>
      <c r="E36" s="246"/>
      <c r="F36" s="8">
        <v>1934.7844381521199</v>
      </c>
      <c r="G36" s="4" t="s">
        <v>11</v>
      </c>
      <c r="H36" s="8">
        <v>1547.25690186971</v>
      </c>
      <c r="I36" s="5" t="s">
        <v>12</v>
      </c>
      <c r="J36" s="264"/>
      <c r="K36" s="265"/>
    </row>
    <row r="37" spans="2:11" ht="15.75" customHeight="1">
      <c r="B37" s="276" t="s">
        <v>47</v>
      </c>
      <c r="C37" s="277"/>
      <c r="D37" s="278"/>
      <c r="E37" s="247"/>
      <c r="F37" s="8">
        <v>625.3231849</v>
      </c>
      <c r="G37" s="4" t="s">
        <v>11</v>
      </c>
      <c r="H37" s="8">
        <v>175.99404886102801</v>
      </c>
      <c r="I37" s="5" t="s">
        <v>12</v>
      </c>
      <c r="J37" s="266"/>
      <c r="K37" s="267"/>
    </row>
    <row r="38" spans="2:11" ht="15.75" customHeight="1">
      <c r="B38" s="276" t="s">
        <v>48</v>
      </c>
      <c r="C38" s="277"/>
      <c r="D38" s="278"/>
      <c r="E38" s="248"/>
      <c r="F38" s="8">
        <v>241.31142781976001</v>
      </c>
      <c r="G38" s="4" t="s">
        <v>11</v>
      </c>
      <c r="H38" s="8">
        <v>191.144052036179</v>
      </c>
      <c r="I38" s="5" t="s">
        <v>12</v>
      </c>
      <c r="J38" s="268"/>
      <c r="K38" s="269"/>
    </row>
    <row r="39" spans="2:11" ht="15.75" customHeight="1">
      <c r="B39" s="274" t="s">
        <v>49</v>
      </c>
      <c r="C39" s="275"/>
      <c r="D39" s="275"/>
      <c r="E39" s="65"/>
      <c r="F39" s="23"/>
      <c r="G39" s="23"/>
      <c r="H39" s="24"/>
      <c r="I39" s="25"/>
      <c r="J39" s="270"/>
      <c r="K39" s="271"/>
    </row>
    <row r="40" spans="2:11" ht="15.75" customHeight="1">
      <c r="B40" s="276" t="s">
        <v>50</v>
      </c>
      <c r="C40" s="277"/>
      <c r="D40" s="278"/>
      <c r="E40" s="10" t="s">
        <v>51</v>
      </c>
      <c r="F40" s="26">
        <v>0.222758167068625</v>
      </c>
      <c r="G40" s="4" t="s">
        <v>11</v>
      </c>
      <c r="H40" s="26">
        <v>0.122727272727273</v>
      </c>
      <c r="I40" s="5" t="s">
        <v>12</v>
      </c>
      <c r="J40" s="272"/>
      <c r="K40" s="273"/>
    </row>
    <row r="41" spans="2:11" ht="15.75" customHeight="1">
      <c r="B41" s="240" t="s">
        <v>52</v>
      </c>
      <c r="C41" s="241"/>
      <c r="D41" s="241"/>
      <c r="E41" s="20"/>
      <c r="F41" s="20"/>
      <c r="G41" s="20"/>
      <c r="H41" s="20"/>
      <c r="I41" s="21"/>
      <c r="J41" s="241"/>
      <c r="K41" s="242"/>
    </row>
    <row r="42" spans="2:11" ht="15.75" customHeight="1">
      <c r="B42" s="279" t="s">
        <v>53</v>
      </c>
      <c r="C42" s="279"/>
      <c r="D42" s="279"/>
      <c r="E42" s="280"/>
      <c r="F42" s="27">
        <v>1915.6163746334501</v>
      </c>
      <c r="G42" s="4" t="s">
        <v>11</v>
      </c>
      <c r="H42" s="27">
        <v>2547</v>
      </c>
      <c r="I42" s="5" t="s">
        <v>12</v>
      </c>
      <c r="J42" s="258"/>
      <c r="K42" s="259"/>
    </row>
    <row r="43" spans="2:11" ht="15.75" customHeight="1">
      <c r="B43" s="279" t="s">
        <v>54</v>
      </c>
      <c r="C43" s="279"/>
      <c r="D43" s="279"/>
      <c r="E43" s="281"/>
      <c r="F43" s="8">
        <v>809.25719118805705</v>
      </c>
      <c r="G43" s="4" t="s">
        <v>11</v>
      </c>
      <c r="H43" s="27">
        <v>923.88752281416805</v>
      </c>
      <c r="I43" s="5" t="s">
        <v>12</v>
      </c>
      <c r="J43" s="260"/>
      <c r="K43" s="261"/>
    </row>
    <row r="44" spans="2:11" ht="15.75" customHeight="1">
      <c r="B44" s="279" t="s">
        <v>55</v>
      </c>
      <c r="C44" s="279"/>
      <c r="D44" s="279"/>
      <c r="E44" s="281"/>
      <c r="F44" s="8">
        <v>561.45930545793101</v>
      </c>
      <c r="G44" s="4" t="s">
        <v>11</v>
      </c>
      <c r="H44" s="27">
        <v>998.281601507</v>
      </c>
      <c r="I44" s="5" t="s">
        <v>12</v>
      </c>
      <c r="J44" s="260"/>
      <c r="K44" s="261"/>
    </row>
    <row r="45" spans="2:11" ht="15.75" customHeight="1">
      <c r="B45" s="279" t="s">
        <v>56</v>
      </c>
      <c r="C45" s="279"/>
      <c r="D45" s="279"/>
      <c r="E45" s="281"/>
      <c r="F45" s="8">
        <v>136.703587006525</v>
      </c>
      <c r="G45" s="4" t="s">
        <v>11</v>
      </c>
      <c r="H45" s="27">
        <v>231.073484882244</v>
      </c>
      <c r="I45" s="5" t="s">
        <v>12</v>
      </c>
      <c r="J45" s="260"/>
      <c r="K45" s="261"/>
    </row>
    <row r="46" spans="2:11" ht="15.75" customHeight="1">
      <c r="B46" s="279" t="s">
        <v>380</v>
      </c>
      <c r="C46" s="279"/>
      <c r="D46" s="279"/>
      <c r="E46" s="281"/>
      <c r="F46" s="8">
        <v>408.196290419023</v>
      </c>
      <c r="G46" s="4" t="s">
        <v>11</v>
      </c>
      <c r="H46" s="27">
        <v>393.8963535346</v>
      </c>
      <c r="I46" s="5" t="s">
        <v>12</v>
      </c>
      <c r="J46" s="260"/>
      <c r="K46" s="261"/>
    </row>
    <row r="47" spans="2:11" ht="15.75" customHeight="1">
      <c r="B47" s="279" t="s">
        <v>57</v>
      </c>
      <c r="C47" s="279"/>
      <c r="D47" s="279"/>
      <c r="E47" s="281"/>
      <c r="F47" s="8">
        <v>1753.44731286405</v>
      </c>
      <c r="G47" s="4" t="s">
        <v>11</v>
      </c>
      <c r="H47" s="27">
        <v>2423.6916426361399</v>
      </c>
      <c r="I47" s="5" t="s">
        <v>12</v>
      </c>
      <c r="J47" s="260"/>
      <c r="K47" s="261"/>
    </row>
    <row r="48" spans="2:11" ht="15.75" customHeight="1">
      <c r="B48" s="279" t="s">
        <v>58</v>
      </c>
      <c r="C48" s="279"/>
      <c r="D48" s="279"/>
      <c r="E48" s="281"/>
      <c r="F48" s="8">
        <v>162.1690617694</v>
      </c>
      <c r="G48" s="4" t="s">
        <v>11</v>
      </c>
      <c r="H48" s="27">
        <v>123.44732</v>
      </c>
      <c r="I48" s="5" t="s">
        <v>12</v>
      </c>
      <c r="J48" s="260"/>
      <c r="K48" s="261"/>
    </row>
    <row r="49" spans="2:11" ht="15.75" customHeight="1">
      <c r="B49" s="279" t="s">
        <v>59</v>
      </c>
      <c r="C49" s="279"/>
      <c r="D49" s="279"/>
      <c r="E49" s="282"/>
      <c r="F49" s="8">
        <v>17390.4849496979</v>
      </c>
      <c r="G49" s="4" t="s">
        <v>11</v>
      </c>
      <c r="H49" s="27">
        <v>14375.1993077354</v>
      </c>
      <c r="I49" s="5" t="s">
        <v>12</v>
      </c>
      <c r="J49" s="262"/>
      <c r="K49" s="263"/>
    </row>
    <row r="50" spans="2:11" ht="27.6" customHeight="1">
      <c r="B50" s="279" t="s">
        <v>60</v>
      </c>
      <c r="C50" s="279"/>
      <c r="D50" s="279"/>
      <c r="E50" s="10" t="s">
        <v>61</v>
      </c>
      <c r="F50" s="8">
        <v>51.153077625856298</v>
      </c>
      <c r="G50" s="4" t="s">
        <v>11</v>
      </c>
      <c r="H50" s="27">
        <v>55.196928190999998</v>
      </c>
      <c r="I50" s="28"/>
      <c r="J50" s="6">
        <v>82</v>
      </c>
      <c r="K50" s="7">
        <v>-0.376181980172484</v>
      </c>
    </row>
    <row r="51" spans="2:11" ht="15.75" customHeight="1">
      <c r="B51" s="38"/>
      <c r="C51" s="279" t="s">
        <v>62</v>
      </c>
      <c r="D51" s="279"/>
      <c r="E51" s="280"/>
      <c r="F51" s="8">
        <v>22.72454669</v>
      </c>
      <c r="G51" s="4" t="s">
        <v>11</v>
      </c>
      <c r="H51" s="27">
        <v>26.234490000000001</v>
      </c>
      <c r="I51" s="5" t="s">
        <v>12</v>
      </c>
      <c r="J51" s="258"/>
      <c r="K51" s="259"/>
    </row>
    <row r="52" spans="2:11" ht="15.75" customHeight="1">
      <c r="B52" s="38"/>
      <c r="C52" s="279" t="s">
        <v>63</v>
      </c>
      <c r="D52" s="279"/>
      <c r="E52" s="281"/>
      <c r="F52" s="8">
        <v>28.428530935856301</v>
      </c>
      <c r="G52" s="4" t="s">
        <v>11</v>
      </c>
      <c r="H52" s="27">
        <v>28.962438191</v>
      </c>
      <c r="I52" s="5" t="s">
        <v>12</v>
      </c>
      <c r="J52" s="260"/>
      <c r="K52" s="261"/>
    </row>
    <row r="53" spans="2:11" ht="15.75" customHeight="1">
      <c r="B53" s="279" t="s">
        <v>64</v>
      </c>
      <c r="C53" s="279"/>
      <c r="D53" s="279"/>
      <c r="E53" s="281"/>
      <c r="F53" s="29">
        <v>0.359462286388463</v>
      </c>
      <c r="G53" s="4" t="s">
        <v>11</v>
      </c>
      <c r="H53" s="29">
        <v>0.23466100703533199</v>
      </c>
      <c r="I53" s="28"/>
      <c r="J53" s="260"/>
      <c r="K53" s="261"/>
    </row>
    <row r="54" spans="2:11" ht="15.75" customHeight="1">
      <c r="B54" s="38"/>
      <c r="C54" s="279" t="s">
        <v>62</v>
      </c>
      <c r="D54" s="279"/>
      <c r="E54" s="281"/>
      <c r="F54" s="29">
        <v>0.49016323517593902</v>
      </c>
      <c r="G54" s="4" t="s">
        <v>11</v>
      </c>
      <c r="H54" s="29">
        <v>0.314364652988046</v>
      </c>
      <c r="I54" s="5" t="s">
        <v>12</v>
      </c>
      <c r="J54" s="260"/>
      <c r="K54" s="261"/>
    </row>
    <row r="55" spans="2:11" ht="15.75" customHeight="1">
      <c r="B55" s="38"/>
      <c r="C55" s="279" t="s">
        <v>63</v>
      </c>
      <c r="D55" s="279"/>
      <c r="E55" s="282"/>
      <c r="F55" s="29">
        <v>0</v>
      </c>
      <c r="G55" s="4"/>
      <c r="H55" s="30">
        <v>0</v>
      </c>
      <c r="I55" s="5" t="s">
        <v>12</v>
      </c>
      <c r="J55" s="262"/>
      <c r="K55" s="263"/>
    </row>
    <row r="56" spans="2:11" ht="15.75" customHeight="1">
      <c r="B56" s="240" t="s">
        <v>65</v>
      </c>
      <c r="C56" s="241"/>
      <c r="D56" s="241"/>
      <c r="E56" s="20"/>
      <c r="F56" s="20"/>
      <c r="G56" s="20"/>
      <c r="H56" s="20"/>
      <c r="I56" s="21"/>
      <c r="J56" s="241"/>
      <c r="K56" s="242"/>
    </row>
    <row r="57" spans="2:11" ht="15.75" customHeight="1">
      <c r="B57" s="279" t="s">
        <v>379</v>
      </c>
      <c r="C57" s="279"/>
      <c r="D57" s="279"/>
      <c r="E57" s="246" t="s">
        <v>66</v>
      </c>
      <c r="F57" s="8">
        <v>631.66</v>
      </c>
      <c r="G57" s="4" t="s">
        <v>11</v>
      </c>
      <c r="H57" s="27">
        <v>445.79700000000003</v>
      </c>
      <c r="I57" s="5" t="s">
        <v>12</v>
      </c>
      <c r="J57" s="258"/>
      <c r="K57" s="259"/>
    </row>
    <row r="58" spans="2:11" ht="15.75" customHeight="1">
      <c r="B58" s="279" t="s">
        <v>67</v>
      </c>
      <c r="C58" s="279"/>
      <c r="D58" s="279"/>
      <c r="E58" s="247"/>
      <c r="F58" s="8">
        <v>140</v>
      </c>
      <c r="G58" s="4" t="s">
        <v>11</v>
      </c>
      <c r="H58" s="27">
        <v>140</v>
      </c>
      <c r="I58" s="5" t="s">
        <v>12</v>
      </c>
      <c r="J58" s="260"/>
      <c r="K58" s="261"/>
    </row>
    <row r="59" spans="2:11" ht="15.75" customHeight="1">
      <c r="B59" s="279" t="s">
        <v>68</v>
      </c>
      <c r="C59" s="279"/>
      <c r="D59" s="279"/>
      <c r="E59" s="247"/>
      <c r="F59" s="8">
        <v>594.79999999999995</v>
      </c>
      <c r="G59" s="4" t="s">
        <v>11</v>
      </c>
      <c r="H59" s="27">
        <v>1094</v>
      </c>
      <c r="I59" s="5" t="s">
        <v>12</v>
      </c>
      <c r="J59" s="260"/>
      <c r="K59" s="261"/>
    </row>
    <row r="60" spans="2:11" ht="15.75" customHeight="1">
      <c r="B60" s="279" t="s">
        <v>69</v>
      </c>
      <c r="C60" s="279"/>
      <c r="D60" s="279"/>
      <c r="E60" s="247"/>
      <c r="F60" s="8">
        <v>1649.4</v>
      </c>
      <c r="G60" s="4" t="s">
        <v>11</v>
      </c>
      <c r="H60" s="27">
        <v>1349.79</v>
      </c>
      <c r="I60" s="5" t="s">
        <v>12</v>
      </c>
      <c r="J60" s="260"/>
      <c r="K60" s="261"/>
    </row>
    <row r="61" spans="2:11" ht="15.75" customHeight="1">
      <c r="B61" s="279" t="s">
        <v>70</v>
      </c>
      <c r="C61" s="279"/>
      <c r="D61" s="279"/>
      <c r="E61" s="248"/>
      <c r="F61" s="11">
        <v>7.8</v>
      </c>
      <c r="G61" s="4"/>
      <c r="H61" s="32">
        <v>7.8</v>
      </c>
      <c r="I61" s="5" t="s">
        <v>12</v>
      </c>
      <c r="J61" s="262"/>
      <c r="K61" s="263"/>
    </row>
    <row r="62" spans="2:11" ht="15.75" customHeight="1">
      <c r="B62" s="240" t="s">
        <v>71</v>
      </c>
      <c r="C62" s="241"/>
      <c r="D62" s="241"/>
      <c r="E62" s="20"/>
      <c r="F62" s="20"/>
      <c r="G62" s="20"/>
      <c r="H62" s="20"/>
      <c r="I62" s="21"/>
      <c r="J62" s="241"/>
      <c r="K62" s="242"/>
    </row>
    <row r="63" spans="2:11" ht="15.75" customHeight="1">
      <c r="B63" s="279" t="s">
        <v>211</v>
      </c>
      <c r="C63" s="279"/>
      <c r="D63" s="279"/>
      <c r="E63" s="42"/>
      <c r="F63" s="8">
        <v>427.37150026757303</v>
      </c>
      <c r="G63" s="4" t="s">
        <v>11</v>
      </c>
      <c r="H63" s="27">
        <v>345.19839467176502</v>
      </c>
      <c r="I63" s="5" t="s">
        <v>12</v>
      </c>
      <c r="J63" s="283"/>
      <c r="K63" s="284"/>
    </row>
    <row r="64" spans="2:11" ht="15.75" customHeight="1">
      <c r="B64" s="240" t="s">
        <v>72</v>
      </c>
      <c r="C64" s="241"/>
      <c r="D64" s="241"/>
      <c r="E64" s="20"/>
      <c r="F64" s="20"/>
      <c r="G64" s="20"/>
      <c r="H64" s="20"/>
      <c r="I64" s="21"/>
      <c r="J64" s="241"/>
      <c r="K64" s="242"/>
    </row>
    <row r="65" spans="2:11" ht="15.75" customHeight="1">
      <c r="B65" s="279" t="s">
        <v>73</v>
      </c>
      <c r="C65" s="279"/>
      <c r="D65" s="279"/>
      <c r="E65" s="279" t="s">
        <v>74</v>
      </c>
      <c r="F65" s="11">
        <v>0.67368950530503002</v>
      </c>
      <c r="G65" s="4"/>
      <c r="H65" s="11">
        <v>0.54319138979199999</v>
      </c>
      <c r="I65" s="5"/>
      <c r="J65" s="285"/>
      <c r="K65" s="285"/>
    </row>
    <row r="66" spans="2:11" ht="15.75" customHeight="1">
      <c r="B66" s="279" t="s">
        <v>75</v>
      </c>
      <c r="C66" s="279"/>
      <c r="D66" s="279"/>
      <c r="E66" s="279"/>
      <c r="F66" s="11">
        <v>1134.49076961216</v>
      </c>
      <c r="G66" s="4"/>
      <c r="H66" s="32">
        <v>1139.4804017792501</v>
      </c>
      <c r="I66" s="5"/>
      <c r="J66" s="285"/>
      <c r="K66" s="285"/>
    </row>
    <row r="67" spans="2:11" ht="15.75" customHeight="1">
      <c r="B67" s="279" t="s">
        <v>76</v>
      </c>
      <c r="C67" s="279"/>
      <c r="D67" s="279"/>
      <c r="E67" s="279"/>
      <c r="F67" s="11">
        <v>1133.81708010687</v>
      </c>
      <c r="G67" s="4"/>
      <c r="H67" s="32">
        <v>1138.9322103894599</v>
      </c>
      <c r="I67" s="5"/>
      <c r="J67" s="285"/>
      <c r="K67" s="285"/>
    </row>
    <row r="68" spans="2:11" ht="15.75" customHeight="1">
      <c r="B68" s="240" t="s">
        <v>77</v>
      </c>
      <c r="C68" s="241"/>
      <c r="D68" s="241"/>
      <c r="E68" s="20"/>
      <c r="F68" s="20"/>
      <c r="G68" s="20"/>
      <c r="H68" s="20"/>
      <c r="I68" s="21"/>
      <c r="J68" s="241"/>
      <c r="K68" s="242"/>
    </row>
    <row r="69" spans="2:11" ht="15.75" customHeight="1">
      <c r="B69" s="286" t="s">
        <v>78</v>
      </c>
      <c r="C69" s="287"/>
      <c r="D69" s="288"/>
      <c r="E69" s="246" t="s">
        <v>74</v>
      </c>
      <c r="F69" s="27">
        <v>439340.305416852</v>
      </c>
      <c r="G69" s="4"/>
      <c r="H69" s="27">
        <v>311504.47166813101</v>
      </c>
      <c r="I69" s="5"/>
      <c r="J69" s="258"/>
      <c r="K69" s="259"/>
    </row>
    <row r="70" spans="2:11" ht="15.75" customHeight="1">
      <c r="B70" s="286" t="s">
        <v>79</v>
      </c>
      <c r="C70" s="287"/>
      <c r="D70" s="288"/>
      <c r="E70" s="247"/>
      <c r="F70" s="27">
        <v>15979.2148551274</v>
      </c>
      <c r="G70" s="4"/>
      <c r="H70" s="27">
        <v>20107.654187268701</v>
      </c>
      <c r="I70" s="5"/>
      <c r="J70" s="260"/>
      <c r="K70" s="261"/>
    </row>
    <row r="71" spans="2:11" ht="15.75" customHeight="1">
      <c r="B71" s="286" t="s">
        <v>80</v>
      </c>
      <c r="C71" s="287"/>
      <c r="D71" s="288"/>
      <c r="E71" s="248"/>
      <c r="F71" s="27">
        <v>384017.97793461202</v>
      </c>
      <c r="G71" s="4"/>
      <c r="H71" s="27">
        <v>259224.30718726901</v>
      </c>
      <c r="I71" s="5"/>
      <c r="J71" s="262"/>
      <c r="K71" s="263"/>
    </row>
    <row r="72" spans="2:11" ht="15.75" customHeight="1">
      <c r="B72" s="240" t="s">
        <v>81</v>
      </c>
      <c r="C72" s="241"/>
      <c r="D72" s="241"/>
      <c r="E72" s="241"/>
      <c r="F72" s="241"/>
      <c r="G72" s="241"/>
      <c r="H72" s="241"/>
      <c r="I72" s="241"/>
      <c r="J72" s="241"/>
      <c r="K72" s="242"/>
    </row>
    <row r="73" spans="2:11" ht="39.200000000000003" customHeight="1">
      <c r="B73" s="286" t="s">
        <v>82</v>
      </c>
      <c r="C73" s="287"/>
      <c r="D73" s="288"/>
      <c r="E73" s="10" t="s">
        <v>83</v>
      </c>
      <c r="F73" s="26">
        <v>0.1008</v>
      </c>
      <c r="G73" s="33"/>
      <c r="H73" s="26">
        <v>7.8E-2</v>
      </c>
      <c r="I73" s="34"/>
      <c r="J73" s="297"/>
      <c r="K73" s="298"/>
    </row>
    <row r="74" spans="2:11" ht="15.75" customHeight="1">
      <c r="B74" s="279" t="s">
        <v>84</v>
      </c>
      <c r="C74" s="279"/>
      <c r="D74" s="279"/>
      <c r="E74" s="279" t="s">
        <v>378</v>
      </c>
      <c r="F74" s="8">
        <v>20358.12</v>
      </c>
      <c r="G74" s="33"/>
      <c r="H74" s="35">
        <v>19101</v>
      </c>
      <c r="I74" s="34"/>
      <c r="J74" s="299"/>
      <c r="K74" s="300"/>
    </row>
    <row r="75" spans="2:11" ht="15.75" customHeight="1">
      <c r="B75" s="279" t="s">
        <v>85</v>
      </c>
      <c r="C75" s="279"/>
      <c r="D75" s="279"/>
      <c r="E75" s="279"/>
      <c r="F75" s="8">
        <v>19216.12</v>
      </c>
      <c r="G75" s="33"/>
      <c r="H75" s="35">
        <v>18291</v>
      </c>
      <c r="I75" s="34"/>
      <c r="J75" s="299"/>
      <c r="K75" s="300"/>
    </row>
    <row r="76" spans="2:11" ht="15.75" customHeight="1">
      <c r="B76" s="279" t="s">
        <v>86</v>
      </c>
      <c r="C76" s="279"/>
      <c r="D76" s="279"/>
      <c r="E76" s="279"/>
      <c r="F76" s="8">
        <v>1142</v>
      </c>
      <c r="G76" s="33"/>
      <c r="H76" s="35">
        <v>811</v>
      </c>
      <c r="I76" s="34"/>
      <c r="J76" s="301"/>
      <c r="K76" s="302"/>
    </row>
    <row r="77" spans="2:11" ht="15.75" customHeight="1">
      <c r="B77" s="240" t="s">
        <v>91</v>
      </c>
      <c r="C77" s="241"/>
      <c r="D77" s="241"/>
      <c r="E77" s="20"/>
      <c r="F77" s="20"/>
      <c r="G77" s="20"/>
      <c r="H77" s="20"/>
      <c r="I77" s="21"/>
      <c r="J77" s="241"/>
      <c r="K77" s="242"/>
    </row>
    <row r="78" spans="2:11" ht="26.65" customHeight="1">
      <c r="B78" s="289" t="s">
        <v>92</v>
      </c>
      <c r="C78" s="289"/>
      <c r="D78" s="289"/>
      <c r="E78" s="333" t="s">
        <v>93</v>
      </c>
      <c r="F78" s="37">
        <v>0.81130553383194703</v>
      </c>
      <c r="G78" s="38"/>
      <c r="H78" s="39">
        <v>0.78305105257652796</v>
      </c>
      <c r="I78" s="5"/>
      <c r="J78" s="294"/>
      <c r="K78" s="295"/>
    </row>
    <row r="79" spans="2:11" ht="26.65" customHeight="1">
      <c r="B79" s="289" t="s">
        <v>208</v>
      </c>
      <c r="C79" s="289"/>
      <c r="D79" s="289"/>
      <c r="E79" s="334"/>
      <c r="F79" s="91">
        <v>57</v>
      </c>
      <c r="G79" s="38"/>
      <c r="H79" s="91">
        <v>30</v>
      </c>
      <c r="I79" s="5"/>
      <c r="J79" s="294"/>
      <c r="K79" s="295"/>
    </row>
    <row r="80" spans="2:11" ht="26.65" customHeight="1">
      <c r="B80" s="289" t="s">
        <v>209</v>
      </c>
      <c r="C80" s="289"/>
      <c r="D80" s="289"/>
      <c r="E80" s="335"/>
      <c r="F80" s="92">
        <v>7610</v>
      </c>
      <c r="G80" s="38"/>
      <c r="H80" s="92">
        <v>5962</v>
      </c>
      <c r="I80" s="5"/>
      <c r="J80" s="294"/>
      <c r="K80" s="295"/>
    </row>
    <row r="81" spans="2:11" ht="15.75" customHeight="1">
      <c r="B81" s="290" t="s">
        <v>94</v>
      </c>
      <c r="C81" s="291"/>
      <c r="D81" s="291"/>
      <c r="E81" s="291"/>
      <c r="F81" s="291"/>
      <c r="G81" s="291"/>
      <c r="H81" s="291"/>
      <c r="I81" s="291"/>
      <c r="J81" s="291"/>
      <c r="K81" s="292"/>
    </row>
    <row r="82" spans="2:11" ht="15.75" customHeight="1">
      <c r="B82" s="240" t="s">
        <v>95</v>
      </c>
      <c r="C82" s="241"/>
      <c r="D82" s="241"/>
      <c r="E82" s="241"/>
      <c r="F82" s="241"/>
      <c r="G82" s="241"/>
      <c r="H82" s="241"/>
      <c r="I82" s="241"/>
      <c r="J82" s="241"/>
      <c r="K82" s="242"/>
    </row>
    <row r="83" spans="2:11" ht="15.75" customHeight="1">
      <c r="B83" s="279" t="s">
        <v>96</v>
      </c>
      <c r="C83" s="279"/>
      <c r="D83" s="279"/>
      <c r="E83" s="246" t="s">
        <v>97</v>
      </c>
      <c r="F83" s="293"/>
      <c r="G83" s="293"/>
      <c r="H83" s="293"/>
      <c r="I83" s="293"/>
      <c r="J83" s="293"/>
      <c r="K83" s="293"/>
    </row>
    <row r="84" spans="2:11" ht="15.75" customHeight="1">
      <c r="B84" s="38"/>
      <c r="C84" s="279" t="s">
        <v>98</v>
      </c>
      <c r="D84" s="279"/>
      <c r="E84" s="247"/>
      <c r="F84" s="40">
        <v>132.18</v>
      </c>
      <c r="G84" s="4" t="s">
        <v>11</v>
      </c>
      <c r="H84" s="40">
        <v>104.01</v>
      </c>
      <c r="I84" s="5" t="s">
        <v>12</v>
      </c>
      <c r="J84" s="296"/>
      <c r="K84" s="296"/>
    </row>
    <row r="85" spans="2:11" ht="15.75" customHeight="1">
      <c r="B85" s="38"/>
      <c r="C85" s="279" t="s">
        <v>99</v>
      </c>
      <c r="D85" s="279"/>
      <c r="E85" s="247"/>
      <c r="F85" s="40">
        <v>19.23</v>
      </c>
      <c r="G85" s="4" t="s">
        <v>11</v>
      </c>
      <c r="H85" s="40">
        <v>29.37</v>
      </c>
      <c r="I85" s="5" t="s">
        <v>12</v>
      </c>
      <c r="J85" s="296"/>
      <c r="K85" s="296"/>
    </row>
    <row r="86" spans="2:11" ht="15.75" customHeight="1">
      <c r="B86" s="279" t="s">
        <v>100</v>
      </c>
      <c r="C86" s="279"/>
      <c r="D86" s="279"/>
      <c r="E86" s="247"/>
      <c r="F86" s="303"/>
      <c r="G86" s="304"/>
      <c r="H86" s="304"/>
      <c r="I86" s="304"/>
      <c r="J86" s="304"/>
      <c r="K86" s="305"/>
    </row>
    <row r="87" spans="2:11" ht="15.75" customHeight="1">
      <c r="B87" s="38"/>
      <c r="C87" s="279" t="s">
        <v>101</v>
      </c>
      <c r="D87" s="279"/>
      <c r="E87" s="247"/>
      <c r="F87" s="41">
        <v>1975.38</v>
      </c>
      <c r="G87" s="4" t="s">
        <v>11</v>
      </c>
      <c r="H87" s="41">
        <v>1806.37</v>
      </c>
      <c r="I87" s="5" t="s">
        <v>12</v>
      </c>
      <c r="J87" s="258"/>
      <c r="K87" s="259"/>
    </row>
    <row r="88" spans="2:11" ht="15.75" customHeight="1">
      <c r="B88" s="38"/>
      <c r="C88" s="279" t="s">
        <v>102</v>
      </c>
      <c r="D88" s="279"/>
      <c r="E88" s="247"/>
      <c r="F88" s="41">
        <v>1663.34</v>
      </c>
      <c r="G88" s="4" t="s">
        <v>11</v>
      </c>
      <c r="H88" s="41">
        <v>1341.47</v>
      </c>
      <c r="I88" s="5" t="s">
        <v>12</v>
      </c>
      <c r="J88" s="260"/>
      <c r="K88" s="261"/>
    </row>
    <row r="89" spans="2:11" ht="15.75" customHeight="1">
      <c r="B89" s="38"/>
      <c r="C89" s="306" t="s">
        <v>103</v>
      </c>
      <c r="D89" s="307"/>
      <c r="E89" s="247"/>
      <c r="F89" s="41">
        <v>1396.68</v>
      </c>
      <c r="G89" s="4" t="s">
        <v>11</v>
      </c>
      <c r="H89" s="41">
        <v>1249.8499999999999</v>
      </c>
      <c r="I89" s="5" t="s">
        <v>12</v>
      </c>
      <c r="J89" s="260"/>
      <c r="K89" s="261"/>
    </row>
    <row r="90" spans="2:11" ht="15.75" customHeight="1">
      <c r="B90" s="38"/>
      <c r="C90" s="306" t="s">
        <v>104</v>
      </c>
      <c r="D90" s="307"/>
      <c r="E90" s="248"/>
      <c r="F90" s="41">
        <v>954.49</v>
      </c>
      <c r="G90" s="4" t="s">
        <v>11</v>
      </c>
      <c r="H90" s="41">
        <v>935.87</v>
      </c>
      <c r="I90" s="5" t="s">
        <v>12</v>
      </c>
      <c r="J90" s="262"/>
      <c r="K90" s="263"/>
    </row>
    <row r="91" spans="2:11" ht="15.75" customHeight="1">
      <c r="B91" s="240" t="s">
        <v>105</v>
      </c>
      <c r="C91" s="241"/>
      <c r="D91" s="241"/>
      <c r="E91" s="20"/>
      <c r="F91" s="20"/>
      <c r="G91" s="20"/>
      <c r="H91" s="20"/>
      <c r="I91" s="21"/>
      <c r="J91" s="241"/>
      <c r="K91" s="242"/>
    </row>
    <row r="92" spans="2:11" ht="37.5" customHeight="1">
      <c r="B92" s="279" t="s">
        <v>106</v>
      </c>
      <c r="C92" s="279"/>
      <c r="D92" s="279"/>
      <c r="E92" s="10" t="s">
        <v>107</v>
      </c>
      <c r="F92" s="34" t="s">
        <v>374</v>
      </c>
      <c r="G92" s="42"/>
      <c r="H92" s="34" t="s">
        <v>375</v>
      </c>
      <c r="I92" s="28"/>
      <c r="J92" s="283"/>
      <c r="K92" s="284"/>
    </row>
    <row r="93" spans="2:11" ht="15.75" customHeight="1">
      <c r="B93" s="240" t="s">
        <v>108</v>
      </c>
      <c r="C93" s="241"/>
      <c r="D93" s="241"/>
      <c r="E93" s="241"/>
      <c r="F93" s="241"/>
      <c r="G93" s="241"/>
      <c r="H93" s="241"/>
      <c r="I93" s="241"/>
      <c r="J93" s="241"/>
      <c r="K93" s="242"/>
    </row>
    <row r="94" spans="2:11" ht="37.5" customHeight="1">
      <c r="B94" s="279" t="s">
        <v>109</v>
      </c>
      <c r="C94" s="279"/>
      <c r="D94" s="279"/>
      <c r="E94" s="10" t="s">
        <v>110</v>
      </c>
      <c r="F94" s="34" t="s">
        <v>376</v>
      </c>
      <c r="G94" s="42"/>
      <c r="H94" s="34" t="s">
        <v>377</v>
      </c>
      <c r="I94" s="28"/>
      <c r="J94" s="283"/>
      <c r="K94" s="284"/>
    </row>
    <row r="95" spans="2:11" ht="15.75" customHeight="1">
      <c r="B95" s="240" t="s">
        <v>111</v>
      </c>
      <c r="C95" s="241"/>
      <c r="D95" s="241"/>
      <c r="E95" s="241"/>
      <c r="F95" s="241"/>
      <c r="G95" s="241"/>
      <c r="H95" s="241"/>
      <c r="I95" s="241"/>
      <c r="J95" s="241"/>
      <c r="K95" s="242"/>
    </row>
    <row r="96" spans="2:11" ht="37.5" customHeight="1">
      <c r="B96" s="246" t="s">
        <v>112</v>
      </c>
      <c r="C96" s="246"/>
      <c r="D96" s="246"/>
      <c r="E96" s="31" t="s">
        <v>113</v>
      </c>
      <c r="F96" s="43">
        <v>0.58399999999999996</v>
      </c>
      <c r="G96" s="44"/>
      <c r="H96" s="43">
        <v>0.62</v>
      </c>
      <c r="I96" s="45"/>
      <c r="J96" s="258"/>
      <c r="K96" s="259"/>
    </row>
    <row r="97" spans="1:11" ht="15.75" customHeight="1">
      <c r="B97" s="308" t="s">
        <v>114</v>
      </c>
      <c r="C97" s="309"/>
      <c r="D97" s="309"/>
      <c r="E97" s="309"/>
      <c r="F97" s="309"/>
      <c r="G97" s="309"/>
      <c r="H97" s="309"/>
      <c r="I97" s="309"/>
      <c r="J97" s="309"/>
      <c r="K97" s="310"/>
    </row>
    <row r="98" spans="1:11" ht="15.75" customHeight="1">
      <c r="B98" s="240" t="s">
        <v>115</v>
      </c>
      <c r="C98" s="241"/>
      <c r="D98" s="241"/>
      <c r="E98" s="241"/>
      <c r="F98" s="241"/>
      <c r="G98" s="241"/>
      <c r="H98" s="241"/>
      <c r="I98" s="241"/>
      <c r="J98" s="241"/>
      <c r="K98" s="242"/>
    </row>
    <row r="99" spans="1:11" ht="15.75" customHeight="1">
      <c r="B99" s="286" t="s">
        <v>116</v>
      </c>
      <c r="C99" s="287"/>
      <c r="D99" s="287"/>
      <c r="E99" s="287"/>
      <c r="F99" s="287"/>
      <c r="G99" s="287"/>
      <c r="H99" s="287"/>
      <c r="I99" s="288"/>
      <c r="J99" s="296"/>
      <c r="K99" s="296"/>
    </row>
    <row r="100" spans="1:11" ht="15.75" customHeight="1">
      <c r="B100" s="311" t="s">
        <v>369</v>
      </c>
      <c r="C100" s="312"/>
      <c r="D100" s="313"/>
      <c r="E100" s="246" t="s">
        <v>117</v>
      </c>
      <c r="F100" s="46">
        <v>0.24399999999999999</v>
      </c>
      <c r="G100" s="4" t="s">
        <v>11</v>
      </c>
      <c r="H100" s="46">
        <v>0.246</v>
      </c>
      <c r="I100" s="5" t="s">
        <v>12</v>
      </c>
      <c r="J100" s="296"/>
      <c r="K100" s="296"/>
    </row>
    <row r="101" spans="1:11" ht="15.75" customHeight="1">
      <c r="B101" s="311" t="s">
        <v>118</v>
      </c>
      <c r="C101" s="312"/>
      <c r="D101" s="313"/>
      <c r="E101" s="248"/>
      <c r="F101" s="46">
        <v>0.187</v>
      </c>
      <c r="G101" s="4" t="s">
        <v>11</v>
      </c>
      <c r="H101" s="46">
        <v>0.186</v>
      </c>
      <c r="I101" s="5" t="s">
        <v>12</v>
      </c>
      <c r="J101" s="316"/>
      <c r="K101" s="316"/>
    </row>
    <row r="102" spans="1:11" ht="15.75" customHeight="1">
      <c r="A102" s="47"/>
      <c r="B102" s="286" t="s">
        <v>370</v>
      </c>
      <c r="C102" s="287"/>
      <c r="D102" s="287"/>
      <c r="E102" s="287"/>
      <c r="F102" s="287"/>
      <c r="G102" s="287"/>
      <c r="H102" s="287"/>
      <c r="I102" s="288"/>
      <c r="J102" s="260"/>
      <c r="K102" s="261"/>
    </row>
    <row r="103" spans="1:11" ht="15.75" customHeight="1">
      <c r="A103" s="47"/>
      <c r="B103" s="314" t="s">
        <v>371</v>
      </c>
      <c r="C103" s="314"/>
      <c r="D103" s="314"/>
      <c r="E103" s="279"/>
      <c r="F103" s="46">
        <v>0.39900000000000002</v>
      </c>
      <c r="G103" s="4" t="s">
        <v>11</v>
      </c>
      <c r="H103" s="46">
        <v>0.39200000000000002</v>
      </c>
      <c r="I103" s="5"/>
      <c r="J103" s="260"/>
      <c r="K103" s="261"/>
    </row>
    <row r="104" spans="1:11" ht="15.75" customHeight="1">
      <c r="A104" s="47"/>
      <c r="B104" s="314" t="s">
        <v>119</v>
      </c>
      <c r="C104" s="314"/>
      <c r="D104" s="314"/>
      <c r="E104" s="279"/>
      <c r="F104" s="46">
        <v>0.158</v>
      </c>
      <c r="G104" s="4" t="s">
        <v>11</v>
      </c>
      <c r="H104" s="46">
        <v>0.152</v>
      </c>
      <c r="I104" s="5"/>
      <c r="J104" s="260"/>
      <c r="K104" s="261"/>
    </row>
    <row r="105" spans="1:11" ht="15.75" customHeight="1">
      <c r="B105" s="286" t="s">
        <v>372</v>
      </c>
      <c r="C105" s="287"/>
      <c r="D105" s="287"/>
      <c r="E105" s="315"/>
      <c r="F105" s="287"/>
      <c r="G105" s="287"/>
      <c r="H105" s="287"/>
      <c r="I105" s="288"/>
      <c r="J105" s="317"/>
      <c r="K105" s="317"/>
    </row>
    <row r="106" spans="1:11" ht="24.2" customHeight="1">
      <c r="B106" s="311" t="s">
        <v>373</v>
      </c>
      <c r="C106" s="312"/>
      <c r="D106" s="312"/>
      <c r="E106" s="214" t="s">
        <v>120</v>
      </c>
      <c r="F106" s="213">
        <v>0.35499999999999998</v>
      </c>
      <c r="G106" s="4" t="s">
        <v>11</v>
      </c>
      <c r="H106" s="46">
        <v>0.35</v>
      </c>
      <c r="I106" s="5" t="s">
        <v>12</v>
      </c>
      <c r="J106" s="296"/>
      <c r="K106" s="296"/>
    </row>
    <row r="107" spans="1:11" ht="20.85" customHeight="1">
      <c r="B107" s="311" t="s">
        <v>121</v>
      </c>
      <c r="C107" s="312"/>
      <c r="D107" s="313"/>
      <c r="E107" s="48" t="s">
        <v>122</v>
      </c>
      <c r="F107" s="46">
        <v>0.16800000000000001</v>
      </c>
      <c r="G107" s="4" t="s">
        <v>11</v>
      </c>
      <c r="H107" s="46">
        <v>0.17599999999999999</v>
      </c>
      <c r="I107" s="5" t="s">
        <v>12</v>
      </c>
      <c r="J107" s="296"/>
      <c r="K107" s="296"/>
    </row>
    <row r="108" spans="1:11" ht="15.75" customHeight="1">
      <c r="B108" s="286" t="s">
        <v>123</v>
      </c>
      <c r="C108" s="287"/>
      <c r="D108" s="287"/>
      <c r="E108" s="287"/>
      <c r="F108" s="287"/>
      <c r="G108" s="287"/>
      <c r="H108" s="287"/>
      <c r="I108" s="288"/>
      <c r="J108" s="296"/>
      <c r="K108" s="296"/>
    </row>
    <row r="109" spans="1:11" ht="20.85" customHeight="1">
      <c r="B109" s="311" t="s">
        <v>124</v>
      </c>
      <c r="C109" s="312"/>
      <c r="D109" s="313"/>
      <c r="E109" s="10" t="s">
        <v>125</v>
      </c>
      <c r="F109" s="46">
        <v>0.32200000000000001</v>
      </c>
      <c r="G109" s="4" t="s">
        <v>11</v>
      </c>
      <c r="H109" s="46">
        <v>0.316</v>
      </c>
      <c r="I109" s="5" t="s">
        <v>12</v>
      </c>
      <c r="J109" s="296"/>
      <c r="K109" s="296"/>
    </row>
    <row r="110" spans="1:11" ht="20.85" customHeight="1">
      <c r="B110" s="311" t="s">
        <v>126</v>
      </c>
      <c r="C110" s="312"/>
      <c r="D110" s="313"/>
      <c r="E110" s="10" t="s">
        <v>127</v>
      </c>
      <c r="F110" s="46">
        <v>0.41199999999999998</v>
      </c>
      <c r="G110" s="4" t="s">
        <v>11</v>
      </c>
      <c r="H110" s="46">
        <v>0.32300000000000001</v>
      </c>
      <c r="I110" s="5" t="s">
        <v>12</v>
      </c>
      <c r="J110" s="296"/>
      <c r="K110" s="296"/>
    </row>
    <row r="111" spans="1:11" ht="15.75" customHeight="1">
      <c r="B111" s="279" t="s">
        <v>128</v>
      </c>
      <c r="C111" s="279"/>
      <c r="D111" s="279"/>
      <c r="E111" s="279"/>
      <c r="F111" s="279"/>
      <c r="G111" s="279"/>
      <c r="H111" s="279"/>
      <c r="I111" s="279"/>
      <c r="J111" s="296"/>
      <c r="K111" s="296"/>
    </row>
    <row r="112" spans="1:11" ht="15.75" customHeight="1">
      <c r="B112" s="318" t="s">
        <v>129</v>
      </c>
      <c r="C112" s="319"/>
      <c r="D112" s="320"/>
      <c r="E112" s="279" t="s">
        <v>130</v>
      </c>
      <c r="F112" s="26">
        <v>0.53800000000000003</v>
      </c>
      <c r="G112" s="4" t="s">
        <v>11</v>
      </c>
      <c r="H112" s="26">
        <v>0.53800000000000003</v>
      </c>
      <c r="I112" s="5" t="s">
        <v>12</v>
      </c>
      <c r="J112" s="296"/>
      <c r="K112" s="296"/>
    </row>
    <row r="113" spans="2:11" ht="15.75" customHeight="1">
      <c r="B113" s="318" t="s">
        <v>131</v>
      </c>
      <c r="C113" s="319"/>
      <c r="D113" s="320"/>
      <c r="E113" s="279"/>
      <c r="F113" s="26">
        <v>0.45500000000000002</v>
      </c>
      <c r="G113" s="4" t="s">
        <v>11</v>
      </c>
      <c r="H113" s="26">
        <v>0.45500000000000002</v>
      </c>
      <c r="I113" s="5" t="s">
        <v>12</v>
      </c>
      <c r="J113" s="296"/>
      <c r="K113" s="296"/>
    </row>
    <row r="114" spans="2:11" ht="15.75" customHeight="1">
      <c r="B114" s="240" t="s">
        <v>132</v>
      </c>
      <c r="C114" s="241"/>
      <c r="D114" s="241"/>
      <c r="E114" s="241"/>
      <c r="F114" s="241"/>
      <c r="G114" s="241"/>
      <c r="H114" s="241"/>
      <c r="I114" s="241"/>
      <c r="J114" s="241"/>
      <c r="K114" s="242"/>
    </row>
    <row r="115" spans="2:11" ht="26.65" customHeight="1">
      <c r="B115" s="279" t="s">
        <v>133</v>
      </c>
      <c r="C115" s="279"/>
      <c r="D115" s="279"/>
      <c r="E115" s="246" t="s">
        <v>134</v>
      </c>
      <c r="F115" s="36">
        <v>0.71</v>
      </c>
      <c r="G115" s="4"/>
      <c r="H115" s="36">
        <v>0.71</v>
      </c>
      <c r="I115" s="28"/>
      <c r="J115" s="258"/>
      <c r="K115" s="259"/>
    </row>
    <row r="116" spans="2:11" ht="15.75" customHeight="1">
      <c r="B116" s="279" t="s">
        <v>135</v>
      </c>
      <c r="C116" s="279"/>
      <c r="D116" s="279"/>
      <c r="E116" s="248"/>
      <c r="F116" s="36">
        <v>0.8</v>
      </c>
      <c r="G116" s="4"/>
      <c r="H116" s="36">
        <v>0.81</v>
      </c>
      <c r="I116" s="28"/>
      <c r="J116" s="262"/>
      <c r="K116" s="263"/>
    </row>
    <row r="117" spans="2:11" ht="15.75" customHeight="1">
      <c r="B117" s="321" t="s">
        <v>136</v>
      </c>
      <c r="C117" s="321"/>
      <c r="D117" s="321"/>
      <c r="E117" s="321"/>
      <c r="F117" s="321"/>
      <c r="G117" s="321"/>
      <c r="H117" s="321"/>
      <c r="I117" s="321"/>
      <c r="J117" s="321"/>
      <c r="K117" s="321"/>
    </row>
    <row r="118" spans="2:11" ht="26.65" customHeight="1">
      <c r="B118" s="279" t="s">
        <v>137</v>
      </c>
      <c r="C118" s="279"/>
      <c r="D118" s="279"/>
      <c r="E118" s="10" t="s">
        <v>138</v>
      </c>
      <c r="F118" s="49">
        <v>0.77</v>
      </c>
      <c r="G118" s="4"/>
      <c r="H118" s="50">
        <v>81</v>
      </c>
      <c r="I118" s="5"/>
      <c r="J118" s="296"/>
      <c r="K118" s="296"/>
    </row>
    <row r="119" spans="2:11" ht="15.75" customHeight="1">
      <c r="B119" s="321" t="s">
        <v>212</v>
      </c>
      <c r="C119" s="321"/>
      <c r="D119" s="321"/>
      <c r="E119" s="321"/>
      <c r="F119" s="321"/>
      <c r="G119" s="321"/>
      <c r="H119" s="321"/>
      <c r="I119" s="321"/>
      <c r="J119" s="321"/>
      <c r="K119" s="321"/>
    </row>
    <row r="120" spans="2:11" ht="15.75" customHeight="1">
      <c r="B120" s="279" t="s">
        <v>139</v>
      </c>
      <c r="C120" s="279"/>
      <c r="D120" s="279"/>
      <c r="E120" s="279" t="s">
        <v>140</v>
      </c>
      <c r="F120" s="1" t="str">
        <f>$H$4</f>
        <v>2023/24</v>
      </c>
      <c r="G120" s="1"/>
      <c r="H120" s="1" t="s">
        <v>141</v>
      </c>
      <c r="I120" s="64"/>
      <c r="J120" s="1"/>
      <c r="K120" s="1"/>
    </row>
    <row r="121" spans="2:11" ht="15.75" customHeight="1">
      <c r="B121" s="38"/>
      <c r="C121" s="279" t="s">
        <v>142</v>
      </c>
      <c r="D121" s="279"/>
      <c r="E121" s="279"/>
      <c r="F121" s="46">
        <v>1.2999999999999999E-2</v>
      </c>
      <c r="G121" s="4" t="s">
        <v>11</v>
      </c>
      <c r="H121" s="46">
        <v>1.7999999999999999E-2</v>
      </c>
      <c r="I121" s="5" t="s">
        <v>12</v>
      </c>
      <c r="J121" s="258"/>
      <c r="K121" s="259"/>
    </row>
    <row r="122" spans="2:11" ht="15.75" customHeight="1">
      <c r="B122" s="38"/>
      <c r="C122" s="279" t="s">
        <v>143</v>
      </c>
      <c r="D122" s="279"/>
      <c r="E122" s="279"/>
      <c r="F122" s="26">
        <v>-0.14399999999999999</v>
      </c>
      <c r="G122" s="4" t="s">
        <v>11</v>
      </c>
      <c r="H122" s="26">
        <v>-1.2999999999999999E-2</v>
      </c>
      <c r="I122" s="5" t="s">
        <v>12</v>
      </c>
      <c r="J122" s="262"/>
      <c r="K122" s="263"/>
    </row>
    <row r="123" spans="2:11" ht="15.75" customHeight="1">
      <c r="B123" s="279" t="s">
        <v>144</v>
      </c>
      <c r="C123" s="279"/>
      <c r="D123" s="279"/>
      <c r="E123" s="279"/>
      <c r="F123" s="303"/>
      <c r="G123" s="304"/>
      <c r="H123" s="304"/>
      <c r="I123" s="304"/>
      <c r="J123" s="304"/>
      <c r="K123" s="305"/>
    </row>
    <row r="124" spans="2:11" ht="15.75" customHeight="1">
      <c r="B124" s="38"/>
      <c r="C124" s="279" t="s">
        <v>145</v>
      </c>
      <c r="D124" s="279"/>
      <c r="E124" s="279"/>
      <c r="F124" s="26">
        <v>-2.9000000000000001E-2</v>
      </c>
      <c r="G124" s="4" t="s">
        <v>11</v>
      </c>
      <c r="H124" s="26">
        <v>-2.1999999999999999E-2</v>
      </c>
      <c r="I124" s="5" t="s">
        <v>12</v>
      </c>
      <c r="J124" s="258"/>
      <c r="K124" s="259"/>
    </row>
    <row r="125" spans="2:11" ht="15.75" customHeight="1">
      <c r="B125" s="38"/>
      <c r="C125" s="279" t="s">
        <v>146</v>
      </c>
      <c r="D125" s="279"/>
      <c r="E125" s="279"/>
      <c r="F125" s="46">
        <v>0.51700000000000002</v>
      </c>
      <c r="G125" s="4" t="s">
        <v>11</v>
      </c>
      <c r="H125" s="46">
        <v>0.55700000000000005</v>
      </c>
      <c r="I125" s="5" t="s">
        <v>12</v>
      </c>
      <c r="J125" s="262"/>
      <c r="K125" s="263"/>
    </row>
    <row r="126" spans="2:11" ht="15.75" customHeight="1">
      <c r="B126" s="279" t="s">
        <v>147</v>
      </c>
      <c r="C126" s="279"/>
      <c r="D126" s="279"/>
      <c r="E126" s="279"/>
      <c r="F126" s="303"/>
      <c r="G126" s="304"/>
      <c r="H126" s="304"/>
      <c r="I126" s="304"/>
      <c r="J126" s="304"/>
      <c r="K126" s="305"/>
    </row>
    <row r="127" spans="2:11" ht="15.75" customHeight="1">
      <c r="B127" s="38"/>
      <c r="C127" s="279" t="s">
        <v>142</v>
      </c>
      <c r="D127" s="279"/>
      <c r="E127" s="279"/>
      <c r="F127" s="46">
        <v>4.8000000000000001E-2</v>
      </c>
      <c r="G127" s="4" t="s">
        <v>11</v>
      </c>
      <c r="H127" s="46">
        <v>3.5999999999999997E-2</v>
      </c>
      <c r="I127" s="5" t="s">
        <v>12</v>
      </c>
      <c r="J127" s="258"/>
      <c r="K127" s="259"/>
    </row>
    <row r="128" spans="2:11" ht="15.75" customHeight="1">
      <c r="B128" s="38"/>
      <c r="C128" s="279" t="s">
        <v>143</v>
      </c>
      <c r="D128" s="279"/>
      <c r="E128" s="279"/>
      <c r="F128" s="26">
        <v>-0.24399999999999999</v>
      </c>
      <c r="G128" s="4" t="s">
        <v>11</v>
      </c>
      <c r="H128" s="26">
        <v>-0.29399999999999998</v>
      </c>
      <c r="I128" s="5" t="s">
        <v>12</v>
      </c>
      <c r="J128" s="262"/>
      <c r="K128" s="263"/>
    </row>
    <row r="129" spans="2:11" ht="15.75" customHeight="1">
      <c r="B129" s="279" t="s">
        <v>148</v>
      </c>
      <c r="C129" s="279"/>
      <c r="D129" s="279"/>
      <c r="E129" s="279"/>
      <c r="F129" s="303"/>
      <c r="G129" s="304"/>
      <c r="H129" s="304"/>
      <c r="I129" s="304"/>
      <c r="J129" s="304"/>
      <c r="K129" s="305"/>
    </row>
    <row r="130" spans="2:11" ht="15.75" customHeight="1">
      <c r="B130" s="38"/>
      <c r="C130" s="279" t="s">
        <v>145</v>
      </c>
      <c r="D130" s="279"/>
      <c r="E130" s="279"/>
      <c r="F130" s="26">
        <v>3.5999999999999997E-2</v>
      </c>
      <c r="G130" s="4" t="s">
        <v>11</v>
      </c>
      <c r="H130" s="46">
        <v>0.02</v>
      </c>
      <c r="I130" s="5" t="s">
        <v>12</v>
      </c>
      <c r="J130" s="258"/>
      <c r="K130" s="259"/>
    </row>
    <row r="131" spans="2:11" ht="15.75" customHeight="1">
      <c r="B131" s="38"/>
      <c r="C131" s="279" t="s">
        <v>146</v>
      </c>
      <c r="D131" s="279"/>
      <c r="E131" s="279"/>
      <c r="F131" s="26">
        <v>-3.4000000000000002E-2</v>
      </c>
      <c r="G131" s="4" t="s">
        <v>11</v>
      </c>
      <c r="H131" s="26">
        <v>-2.1999999999999999E-2</v>
      </c>
      <c r="I131" s="5" t="s">
        <v>12</v>
      </c>
      <c r="J131" s="262"/>
      <c r="K131" s="263"/>
    </row>
    <row r="132" spans="2:11" ht="15.75" customHeight="1">
      <c r="B132" s="240" t="s">
        <v>149</v>
      </c>
      <c r="C132" s="241"/>
      <c r="D132" s="241"/>
      <c r="E132" s="242"/>
      <c r="F132" s="1" t="s">
        <v>3</v>
      </c>
      <c r="G132" s="1"/>
      <c r="H132" s="1" t="s">
        <v>4</v>
      </c>
      <c r="I132" s="74"/>
      <c r="J132" s="20"/>
      <c r="K132" s="22"/>
    </row>
    <row r="133" spans="2:11" ht="15.75" customHeight="1">
      <c r="B133" s="279" t="s">
        <v>150</v>
      </c>
      <c r="C133" s="279"/>
      <c r="D133" s="279"/>
      <c r="E133" s="279" t="s">
        <v>151</v>
      </c>
      <c r="F133" s="35">
        <v>31645</v>
      </c>
      <c r="G133" s="4" t="s">
        <v>11</v>
      </c>
      <c r="H133" s="35">
        <v>31416</v>
      </c>
      <c r="I133" s="5"/>
      <c r="J133" s="296"/>
      <c r="K133" s="296"/>
    </row>
    <row r="134" spans="2:11" ht="15.75" customHeight="1">
      <c r="B134" s="38"/>
      <c r="C134" s="279" t="s">
        <v>152</v>
      </c>
      <c r="D134" s="279"/>
      <c r="E134" s="279"/>
      <c r="F134" s="35">
        <v>12973</v>
      </c>
      <c r="G134" s="4" t="s">
        <v>11</v>
      </c>
      <c r="H134" s="35">
        <v>13417</v>
      </c>
      <c r="I134" s="5" t="s">
        <v>12</v>
      </c>
      <c r="J134" s="296"/>
      <c r="K134" s="296"/>
    </row>
    <row r="135" spans="2:11" ht="15.75" customHeight="1">
      <c r="B135" s="38"/>
      <c r="C135" s="279" t="s">
        <v>153</v>
      </c>
      <c r="D135" s="279"/>
      <c r="E135" s="279"/>
      <c r="F135" s="35">
        <v>495</v>
      </c>
      <c r="G135" s="4" t="s">
        <v>11</v>
      </c>
      <c r="H135" s="35">
        <v>530</v>
      </c>
      <c r="I135" s="5" t="s">
        <v>12</v>
      </c>
      <c r="J135" s="296"/>
      <c r="K135" s="296"/>
    </row>
    <row r="136" spans="2:11" ht="15.75" customHeight="1">
      <c r="B136" s="38"/>
      <c r="C136" s="279" t="s">
        <v>154</v>
      </c>
      <c r="D136" s="279"/>
      <c r="E136" s="279"/>
      <c r="F136" s="35">
        <v>3284</v>
      </c>
      <c r="G136" s="4" t="s">
        <v>11</v>
      </c>
      <c r="H136" s="35">
        <v>3434</v>
      </c>
      <c r="I136" s="5" t="s">
        <v>12</v>
      </c>
      <c r="J136" s="296"/>
      <c r="K136" s="296"/>
    </row>
    <row r="137" spans="2:11" ht="15.75" customHeight="1">
      <c r="B137" s="38"/>
      <c r="C137" s="279" t="s">
        <v>155</v>
      </c>
      <c r="D137" s="279"/>
      <c r="E137" s="279"/>
      <c r="F137" s="35">
        <v>10184</v>
      </c>
      <c r="G137" s="4" t="s">
        <v>11</v>
      </c>
      <c r="H137" s="35">
        <v>10513</v>
      </c>
      <c r="I137" s="5" t="s">
        <v>12</v>
      </c>
      <c r="J137" s="296"/>
      <c r="K137" s="296"/>
    </row>
    <row r="138" spans="2:11" ht="15.75" customHeight="1">
      <c r="B138" s="38"/>
      <c r="C138" s="279" t="s">
        <v>156</v>
      </c>
      <c r="D138" s="279"/>
      <c r="E138" s="279"/>
      <c r="F138" s="35">
        <v>18128</v>
      </c>
      <c r="G138" s="4" t="s">
        <v>11</v>
      </c>
      <c r="H138" s="35">
        <v>17405</v>
      </c>
      <c r="I138" s="5" t="s">
        <v>12</v>
      </c>
      <c r="J138" s="296"/>
      <c r="K138" s="296"/>
    </row>
    <row r="139" spans="2:11" ht="15.75" customHeight="1">
      <c r="B139" s="38"/>
      <c r="C139" s="279" t="s">
        <v>157</v>
      </c>
      <c r="D139" s="279"/>
      <c r="E139" s="279"/>
      <c r="F139" s="35">
        <v>49</v>
      </c>
      <c r="G139" s="4" t="s">
        <v>11</v>
      </c>
      <c r="H139" s="35">
        <v>64</v>
      </c>
      <c r="I139" s="5" t="s">
        <v>12</v>
      </c>
      <c r="J139" s="296"/>
      <c r="K139" s="296"/>
    </row>
    <row r="140" spans="2:11" ht="15.75" customHeight="1">
      <c r="B140" s="38"/>
      <c r="C140" s="279" t="s">
        <v>158</v>
      </c>
      <c r="D140" s="279"/>
      <c r="E140" s="279"/>
      <c r="F140" s="35">
        <v>4429</v>
      </c>
      <c r="G140" s="4" t="s">
        <v>11</v>
      </c>
      <c r="H140" s="35">
        <v>4303</v>
      </c>
      <c r="I140" s="5" t="s">
        <v>12</v>
      </c>
      <c r="J140" s="296"/>
      <c r="K140" s="296"/>
    </row>
    <row r="141" spans="2:11" ht="15.75" customHeight="1">
      <c r="B141" s="38"/>
      <c r="C141" s="279" t="s">
        <v>159</v>
      </c>
      <c r="D141" s="279"/>
      <c r="E141" s="279"/>
      <c r="F141" s="35">
        <v>13748</v>
      </c>
      <c r="G141" s="4" t="s">
        <v>11</v>
      </c>
      <c r="H141" s="35">
        <v>13166</v>
      </c>
      <c r="I141" s="5" t="s">
        <v>12</v>
      </c>
      <c r="J141" s="296"/>
      <c r="K141" s="296"/>
    </row>
    <row r="142" spans="2:11" ht="15.75" customHeight="1">
      <c r="B142" s="279" t="s">
        <v>160</v>
      </c>
      <c r="C142" s="279"/>
      <c r="D142" s="279"/>
      <c r="E142" s="279"/>
      <c r="F142" s="279"/>
      <c r="G142" s="279"/>
      <c r="H142" s="279"/>
      <c r="I142" s="279"/>
      <c r="J142" s="296"/>
      <c r="K142" s="296"/>
    </row>
    <row r="143" spans="2:11" ht="15.75" customHeight="1">
      <c r="B143" s="38"/>
      <c r="C143" s="279" t="s">
        <v>161</v>
      </c>
      <c r="D143" s="279"/>
      <c r="E143" s="279"/>
      <c r="F143" s="35">
        <v>13468</v>
      </c>
      <c r="G143" s="4" t="s">
        <v>11</v>
      </c>
      <c r="H143" s="35">
        <v>13947</v>
      </c>
      <c r="I143" s="5" t="s">
        <v>12</v>
      </c>
      <c r="J143" s="296"/>
      <c r="K143" s="296"/>
    </row>
    <row r="144" spans="2:11" ht="15.75" customHeight="1">
      <c r="B144" s="38"/>
      <c r="C144" s="279" t="s">
        <v>162</v>
      </c>
      <c r="D144" s="279"/>
      <c r="E144" s="279"/>
      <c r="F144" s="35">
        <v>430</v>
      </c>
      <c r="G144" s="4" t="s">
        <v>11</v>
      </c>
      <c r="H144" s="35">
        <v>164</v>
      </c>
      <c r="I144" s="5" t="s">
        <v>12</v>
      </c>
      <c r="J144" s="296"/>
      <c r="K144" s="296"/>
    </row>
    <row r="145" spans="2:11" ht="15.75" customHeight="1">
      <c r="B145" s="38"/>
      <c r="C145" s="279" t="s">
        <v>163</v>
      </c>
      <c r="D145" s="279"/>
      <c r="E145" s="279"/>
      <c r="F145" s="35">
        <v>636</v>
      </c>
      <c r="G145" s="4" t="s">
        <v>11</v>
      </c>
      <c r="H145" s="35">
        <v>899</v>
      </c>
      <c r="I145" s="5" t="s">
        <v>12</v>
      </c>
      <c r="J145" s="296"/>
      <c r="K145" s="296"/>
    </row>
    <row r="146" spans="2:11" ht="15.75" customHeight="1">
      <c r="B146" s="38"/>
      <c r="C146" s="279" t="s">
        <v>164</v>
      </c>
      <c r="D146" s="279"/>
      <c r="E146" s="279"/>
      <c r="F146" s="35">
        <v>18177</v>
      </c>
      <c r="G146" s="4" t="s">
        <v>11</v>
      </c>
      <c r="H146" s="35">
        <v>17469</v>
      </c>
      <c r="I146" s="5" t="s">
        <v>12</v>
      </c>
      <c r="J146" s="296"/>
      <c r="K146" s="296"/>
    </row>
    <row r="147" spans="2:11" ht="15.75" customHeight="1">
      <c r="B147" s="38"/>
      <c r="C147" s="279" t="s">
        <v>165</v>
      </c>
      <c r="D147" s="279"/>
      <c r="E147" s="279"/>
      <c r="F147" s="35">
        <v>117</v>
      </c>
      <c r="G147" s="4" t="s">
        <v>11</v>
      </c>
      <c r="H147" s="35">
        <v>184</v>
      </c>
      <c r="I147" s="5" t="s">
        <v>12</v>
      </c>
      <c r="J147" s="296"/>
      <c r="K147" s="296"/>
    </row>
    <row r="148" spans="2:11" ht="15.75" customHeight="1">
      <c r="B148" s="38"/>
      <c r="C148" s="279" t="s">
        <v>166</v>
      </c>
      <c r="D148" s="279"/>
      <c r="E148" s="279"/>
      <c r="F148" s="35">
        <v>688</v>
      </c>
      <c r="G148" s="4" t="s">
        <v>11</v>
      </c>
      <c r="H148" s="35">
        <v>710</v>
      </c>
      <c r="I148" s="5" t="s">
        <v>12</v>
      </c>
      <c r="J148" s="296"/>
      <c r="K148" s="296"/>
    </row>
    <row r="149" spans="2:11" ht="15.75" customHeight="1">
      <c r="B149" s="325" t="s">
        <v>167</v>
      </c>
      <c r="C149" s="325"/>
      <c r="D149" s="325"/>
      <c r="E149" s="325"/>
      <c r="F149" s="325"/>
      <c r="G149" s="325"/>
      <c r="H149" s="325"/>
      <c r="I149" s="325"/>
      <c r="J149" s="325"/>
      <c r="K149" s="325"/>
    </row>
    <row r="150" spans="2:11" ht="15.75" customHeight="1">
      <c r="B150" s="240" t="s">
        <v>168</v>
      </c>
      <c r="C150" s="241"/>
      <c r="D150" s="241"/>
      <c r="E150" s="241"/>
      <c r="F150" s="241"/>
      <c r="G150" s="241"/>
      <c r="H150" s="241"/>
      <c r="I150" s="241"/>
      <c r="J150" s="241"/>
      <c r="K150" s="242"/>
    </row>
    <row r="151" spans="2:11" ht="15.75" customHeight="1">
      <c r="B151" s="279" t="s">
        <v>169</v>
      </c>
      <c r="C151" s="279"/>
      <c r="D151" s="279"/>
      <c r="E151" s="279" t="s">
        <v>366</v>
      </c>
      <c r="F151" s="51">
        <v>0</v>
      </c>
      <c r="G151" s="4" t="s">
        <v>11</v>
      </c>
      <c r="H151" s="35">
        <v>3</v>
      </c>
      <c r="I151" s="5" t="s">
        <v>12</v>
      </c>
      <c r="J151" s="258"/>
      <c r="K151" s="259"/>
    </row>
    <row r="152" spans="2:11" ht="15.75" customHeight="1">
      <c r="B152" s="279" t="s">
        <v>170</v>
      </c>
      <c r="C152" s="279"/>
      <c r="D152" s="279"/>
      <c r="E152" s="279"/>
      <c r="F152" s="52">
        <v>0.1</v>
      </c>
      <c r="G152" s="4" t="s">
        <v>11</v>
      </c>
      <c r="H152" s="53">
        <v>8.2000000000000003E-2</v>
      </c>
      <c r="I152" s="5" t="s">
        <v>12</v>
      </c>
      <c r="J152" s="260"/>
      <c r="K152" s="261"/>
    </row>
    <row r="153" spans="2:11" ht="24" customHeight="1">
      <c r="B153" s="279" t="s">
        <v>171</v>
      </c>
      <c r="C153" s="279"/>
      <c r="D153" s="279"/>
      <c r="E153" s="279"/>
      <c r="F153" s="51">
        <v>2</v>
      </c>
      <c r="G153" s="4" t="s">
        <v>11</v>
      </c>
      <c r="H153" s="35">
        <v>2</v>
      </c>
      <c r="I153" s="5"/>
      <c r="J153" s="262"/>
      <c r="K153" s="263"/>
    </row>
    <row r="154" spans="2:11" ht="15.75" customHeight="1">
      <c r="B154" s="240" t="s">
        <v>172</v>
      </c>
      <c r="C154" s="241"/>
      <c r="D154" s="241"/>
      <c r="E154" s="241"/>
      <c r="F154" s="241"/>
      <c r="G154" s="241"/>
      <c r="H154" s="241"/>
      <c r="I154" s="241"/>
      <c r="J154" s="241"/>
      <c r="K154" s="242"/>
    </row>
    <row r="155" spans="2:11" ht="15.75" customHeight="1">
      <c r="B155" s="279" t="s">
        <v>173</v>
      </c>
      <c r="C155" s="279"/>
      <c r="D155" s="279"/>
      <c r="E155" s="246" t="s">
        <v>365</v>
      </c>
      <c r="F155" s="326"/>
      <c r="G155" s="326"/>
      <c r="H155" s="326"/>
      <c r="I155" s="326"/>
      <c r="J155" s="326"/>
      <c r="K155" s="326"/>
    </row>
    <row r="156" spans="2:11" ht="15.75" customHeight="1">
      <c r="B156" s="38"/>
      <c r="C156" s="306" t="s">
        <v>174</v>
      </c>
      <c r="D156" s="307"/>
      <c r="E156" s="247"/>
      <c r="F156" s="54">
        <v>0.99999830000000001</v>
      </c>
      <c r="G156" s="4"/>
      <c r="H156" s="55">
        <v>99.999998000000005</v>
      </c>
      <c r="I156" s="28"/>
      <c r="J156" s="258"/>
      <c r="K156" s="259"/>
    </row>
    <row r="157" spans="2:11" ht="15.75" customHeight="1">
      <c r="B157" s="38"/>
      <c r="C157" s="306" t="s">
        <v>175</v>
      </c>
      <c r="D157" s="307"/>
      <c r="E157" s="247"/>
      <c r="F157" s="54">
        <v>0.99982939999999998</v>
      </c>
      <c r="G157" s="4"/>
      <c r="H157" s="56">
        <v>99.992609999999999</v>
      </c>
      <c r="I157" s="28"/>
      <c r="J157" s="260"/>
      <c r="K157" s="261"/>
    </row>
    <row r="158" spans="2:11" ht="15.75" customHeight="1">
      <c r="B158" s="38"/>
      <c r="C158" s="306" t="s">
        <v>176</v>
      </c>
      <c r="D158" s="307"/>
      <c r="E158" s="247"/>
      <c r="F158" s="54">
        <v>0.99884240000000002</v>
      </c>
      <c r="G158" s="4"/>
      <c r="H158" s="56">
        <v>99.97278</v>
      </c>
      <c r="I158" s="28"/>
      <c r="J158" s="260"/>
      <c r="K158" s="261"/>
    </row>
    <row r="159" spans="2:11" ht="15.75" customHeight="1">
      <c r="B159" s="38"/>
      <c r="C159" s="306" t="s">
        <v>177</v>
      </c>
      <c r="D159" s="307"/>
      <c r="E159" s="247"/>
      <c r="F159" s="54">
        <v>0.99957050000000003</v>
      </c>
      <c r="G159" s="4"/>
      <c r="H159" s="56">
        <v>99.934920000000005</v>
      </c>
      <c r="I159" s="28"/>
      <c r="J159" s="262"/>
      <c r="K159" s="263"/>
    </row>
    <row r="160" spans="2:11" ht="15.75" customHeight="1">
      <c r="B160" s="279" t="s">
        <v>178</v>
      </c>
      <c r="C160" s="279"/>
      <c r="D160" s="279"/>
      <c r="E160" s="247"/>
      <c r="F160" s="303"/>
      <c r="G160" s="304"/>
      <c r="H160" s="304"/>
      <c r="I160" s="304"/>
      <c r="J160" s="304"/>
      <c r="K160" s="305"/>
    </row>
    <row r="161" spans="1:11" ht="15.75" customHeight="1">
      <c r="B161" s="38"/>
      <c r="C161" s="306" t="s">
        <v>179</v>
      </c>
      <c r="D161" s="307"/>
      <c r="E161" s="247"/>
      <c r="F161" s="57">
        <v>0.79421660000000005</v>
      </c>
      <c r="G161" s="4"/>
      <c r="H161" s="56">
        <v>82.013319999999993</v>
      </c>
      <c r="I161" s="5" t="s">
        <v>12</v>
      </c>
      <c r="J161" s="258"/>
      <c r="K161" s="259"/>
    </row>
    <row r="162" spans="1:11" ht="15.75" customHeight="1">
      <c r="B162" s="38"/>
      <c r="C162" s="306" t="s">
        <v>180</v>
      </c>
      <c r="D162" s="307"/>
      <c r="E162" s="247"/>
      <c r="F162" s="57">
        <v>0.74866410000000005</v>
      </c>
      <c r="G162" s="4"/>
      <c r="H162" s="56">
        <v>71.185109999999995</v>
      </c>
      <c r="I162" s="5" t="s">
        <v>12</v>
      </c>
      <c r="J162" s="260"/>
      <c r="K162" s="261"/>
    </row>
    <row r="163" spans="1:11" ht="15.75" customHeight="1">
      <c r="B163" s="38"/>
      <c r="C163" s="306" t="s">
        <v>181</v>
      </c>
      <c r="D163" s="307"/>
      <c r="E163" s="247"/>
      <c r="F163" s="57">
        <v>0.91745049999999995</v>
      </c>
      <c r="G163" s="4"/>
      <c r="H163" s="75"/>
      <c r="I163" s="76"/>
      <c r="J163" s="260"/>
      <c r="K163" s="261"/>
    </row>
    <row r="164" spans="1:11" ht="15.75" customHeight="1">
      <c r="B164" s="38"/>
      <c r="C164" s="306" t="s">
        <v>182</v>
      </c>
      <c r="D164" s="307"/>
      <c r="E164" s="247"/>
      <c r="F164" s="57">
        <v>0.94955270000000003</v>
      </c>
      <c r="G164" s="4"/>
      <c r="H164" s="56">
        <v>95.873559999999998</v>
      </c>
      <c r="I164" s="5" t="s">
        <v>12</v>
      </c>
      <c r="J164" s="260"/>
      <c r="K164" s="261"/>
    </row>
    <row r="165" spans="1:11" ht="15.75" customHeight="1">
      <c r="B165" s="38"/>
      <c r="C165" s="306" t="s">
        <v>183</v>
      </c>
      <c r="D165" s="307"/>
      <c r="E165" s="247"/>
      <c r="F165" s="57">
        <v>0.75600000000000001</v>
      </c>
      <c r="G165" s="4"/>
      <c r="H165" s="58">
        <v>0.98</v>
      </c>
      <c r="I165" s="5"/>
      <c r="J165" s="260"/>
      <c r="K165" s="261"/>
    </row>
    <row r="166" spans="1:11" ht="15.75" customHeight="1">
      <c r="B166" s="38"/>
      <c r="C166" s="306" t="s">
        <v>184</v>
      </c>
      <c r="D166" s="307"/>
      <c r="E166" s="248"/>
      <c r="F166" s="57">
        <v>0.98750000000000004</v>
      </c>
      <c r="G166" s="4"/>
      <c r="H166" s="58">
        <v>0.96799999999999997</v>
      </c>
      <c r="I166" s="5"/>
      <c r="J166" s="262"/>
      <c r="K166" s="263"/>
    </row>
    <row r="167" spans="1:11" ht="15.75" customHeight="1">
      <c r="B167" s="240" t="s">
        <v>87</v>
      </c>
      <c r="C167" s="241"/>
      <c r="D167" s="241"/>
      <c r="E167" s="241"/>
      <c r="F167" s="241"/>
      <c r="G167" s="241"/>
      <c r="H167" s="241"/>
      <c r="I167" s="241"/>
      <c r="J167" s="241"/>
      <c r="K167" s="242"/>
    </row>
    <row r="168" spans="1:11" ht="15.75" customHeight="1">
      <c r="B168" s="279" t="s">
        <v>185</v>
      </c>
      <c r="C168" s="279"/>
      <c r="D168" s="279"/>
      <c r="E168" s="279" t="s">
        <v>367</v>
      </c>
      <c r="F168" s="59">
        <v>91.7</v>
      </c>
      <c r="G168" s="4"/>
      <c r="H168" s="59">
        <v>92.5</v>
      </c>
      <c r="I168" s="28"/>
      <c r="J168" s="258"/>
      <c r="K168" s="259"/>
    </row>
    <row r="169" spans="1:11" ht="15.75" customHeight="1">
      <c r="B169" s="279" t="s">
        <v>186</v>
      </c>
      <c r="C169" s="279"/>
      <c r="D169" s="279"/>
      <c r="E169" s="279"/>
      <c r="F169" s="60">
        <v>91.4</v>
      </c>
      <c r="G169" s="4"/>
      <c r="H169" s="59">
        <v>87.4</v>
      </c>
      <c r="I169" s="28"/>
      <c r="J169" s="262"/>
      <c r="K169" s="263"/>
    </row>
    <row r="170" spans="1:11" ht="15.75" customHeight="1">
      <c r="B170" s="240" t="s">
        <v>187</v>
      </c>
      <c r="C170" s="241"/>
      <c r="D170" s="241"/>
      <c r="E170" s="241"/>
      <c r="F170" s="241"/>
      <c r="G170" s="241"/>
      <c r="H170" s="241"/>
      <c r="I170" s="241"/>
      <c r="J170" s="322"/>
      <c r="K170" s="323"/>
    </row>
    <row r="171" spans="1:11" ht="26.65" customHeight="1">
      <c r="B171" s="279" t="s">
        <v>188</v>
      </c>
      <c r="C171" s="279"/>
      <c r="D171" s="279"/>
      <c r="E171" s="10" t="s">
        <v>368</v>
      </c>
      <c r="F171" s="61">
        <v>39.5</v>
      </c>
      <c r="G171" s="4"/>
      <c r="H171" s="61">
        <v>39.700000000000003</v>
      </c>
      <c r="I171" s="218"/>
      <c r="J171" s="344"/>
      <c r="K171" s="344"/>
    </row>
    <row r="172" spans="1:11" ht="15" customHeight="1">
      <c r="B172" s="77"/>
      <c r="C172" s="77"/>
      <c r="D172" s="77"/>
      <c r="E172" s="78"/>
      <c r="F172" s="79"/>
      <c r="G172" s="78"/>
      <c r="H172" s="79"/>
      <c r="I172" s="80"/>
      <c r="J172" s="93"/>
      <c r="K172" s="93"/>
    </row>
    <row r="173" spans="1:11" ht="15" customHeight="1">
      <c r="C173" s="324" t="s">
        <v>189</v>
      </c>
      <c r="D173" s="227"/>
      <c r="E173" s="227"/>
      <c r="F173" s="227"/>
      <c r="G173" s="227"/>
      <c r="H173" s="227"/>
      <c r="I173" s="227"/>
      <c r="J173" s="227"/>
      <c r="K173" s="227"/>
    </row>
    <row r="174" spans="1:11" ht="15" customHeight="1">
      <c r="C174" s="324"/>
      <c r="D174" s="227"/>
      <c r="E174" s="227"/>
      <c r="F174" s="227"/>
      <c r="G174" s="227"/>
      <c r="H174" s="227"/>
      <c r="I174" s="227"/>
      <c r="J174" s="227"/>
      <c r="K174" s="227"/>
    </row>
    <row r="175" spans="1:11" ht="15.75" customHeight="1">
      <c r="C175" s="62"/>
    </row>
    <row r="176" spans="1:11" ht="15.75" customHeight="1">
      <c r="A176" s="81"/>
      <c r="B176" s="327" t="s">
        <v>190</v>
      </c>
      <c r="C176" s="327"/>
      <c r="D176" s="327"/>
      <c r="E176" s="327"/>
      <c r="F176" s="327"/>
      <c r="G176" s="327"/>
      <c r="H176" s="327"/>
      <c r="I176" s="327"/>
      <c r="J176" s="327"/>
      <c r="K176" s="327"/>
    </row>
    <row r="177" spans="2:11" ht="15" customHeight="1"/>
    <row r="178" spans="2:11" ht="16.7" customHeight="1">
      <c r="B178" s="63">
        <v>1</v>
      </c>
      <c r="C178" s="324" t="s">
        <v>191</v>
      </c>
      <c r="D178" s="227"/>
      <c r="E178" s="227"/>
      <c r="F178" s="227"/>
      <c r="G178" s="227"/>
      <c r="H178" s="227"/>
      <c r="I178" s="227"/>
      <c r="J178" s="227"/>
      <c r="K178" s="227"/>
    </row>
    <row r="179" spans="2:11" ht="16.7" customHeight="1">
      <c r="B179" s="63">
        <v>2</v>
      </c>
      <c r="C179" s="343" t="s">
        <v>192</v>
      </c>
      <c r="D179" s="227"/>
      <c r="E179" s="227"/>
      <c r="F179" s="227"/>
      <c r="G179" s="227"/>
      <c r="H179" s="227"/>
      <c r="I179" s="227"/>
      <c r="J179" s="227"/>
      <c r="K179" s="227"/>
    </row>
    <row r="180" spans="2:11" ht="16.7" customHeight="1">
      <c r="B180" s="63">
        <v>3</v>
      </c>
      <c r="C180" s="324" t="s">
        <v>193</v>
      </c>
      <c r="D180" s="227"/>
      <c r="E180" s="227"/>
      <c r="F180" s="227"/>
      <c r="G180" s="227"/>
      <c r="H180" s="227"/>
      <c r="I180" s="227"/>
      <c r="J180" s="227"/>
      <c r="K180" s="227"/>
    </row>
    <row r="181" spans="2:11" ht="16.7" customHeight="1">
      <c r="B181" s="63">
        <v>4</v>
      </c>
      <c r="C181" s="324" t="s">
        <v>194</v>
      </c>
      <c r="D181" s="324"/>
      <c r="E181" s="324"/>
      <c r="F181" s="324"/>
      <c r="G181" s="324"/>
      <c r="H181" s="324"/>
      <c r="I181" s="324"/>
      <c r="J181" s="324"/>
      <c r="K181" s="324"/>
    </row>
    <row r="182" spans="2:11" ht="16.7" customHeight="1">
      <c r="B182" s="63">
        <v>5</v>
      </c>
      <c r="C182" s="324" t="s">
        <v>195</v>
      </c>
      <c r="D182" s="324"/>
      <c r="E182" s="324"/>
      <c r="F182" s="324"/>
      <c r="G182" s="324"/>
      <c r="H182" s="324"/>
      <c r="I182" s="324"/>
      <c r="J182" s="324"/>
      <c r="K182" s="324"/>
    </row>
    <row r="183" spans="2:11" ht="16.7" customHeight="1">
      <c r="B183" s="63">
        <v>6</v>
      </c>
      <c r="C183" s="324" t="s">
        <v>196</v>
      </c>
      <c r="D183" s="324"/>
      <c r="E183" s="324"/>
      <c r="F183" s="324"/>
      <c r="G183" s="324"/>
      <c r="H183" s="324"/>
      <c r="I183" s="324"/>
      <c r="J183" s="324"/>
      <c r="K183" s="324"/>
    </row>
    <row r="184" spans="2:11" ht="16.7" customHeight="1">
      <c r="B184" s="63">
        <v>7</v>
      </c>
      <c r="C184" s="324" t="s">
        <v>197</v>
      </c>
      <c r="D184" s="324"/>
      <c r="E184" s="324"/>
      <c r="F184" s="324"/>
      <c r="G184" s="324"/>
      <c r="H184" s="324"/>
      <c r="I184" s="324"/>
      <c r="J184" s="324"/>
      <c r="K184" s="324"/>
    </row>
    <row r="185" spans="2:11" ht="16.7" customHeight="1">
      <c r="B185" s="63">
        <v>8</v>
      </c>
      <c r="C185" s="324" t="s">
        <v>198</v>
      </c>
      <c r="D185" s="324"/>
      <c r="E185" s="324"/>
      <c r="F185" s="324"/>
      <c r="G185" s="324"/>
      <c r="H185" s="324"/>
      <c r="I185" s="324"/>
      <c r="J185" s="324"/>
      <c r="K185" s="324"/>
    </row>
    <row r="186" spans="2:11" ht="26.25" customHeight="1">
      <c r="B186" s="63">
        <v>9</v>
      </c>
      <c r="C186" s="324" t="s">
        <v>392</v>
      </c>
      <c r="D186" s="324"/>
      <c r="E186" s="324"/>
      <c r="F186" s="324"/>
      <c r="G186" s="324"/>
      <c r="H186" s="324"/>
      <c r="I186" s="324"/>
      <c r="J186" s="324"/>
      <c r="K186" s="324"/>
    </row>
    <row r="187" spans="2:11" ht="27.75" customHeight="1">
      <c r="B187" s="63">
        <v>10</v>
      </c>
      <c r="C187" s="324" t="s">
        <v>395</v>
      </c>
      <c r="D187" s="227"/>
      <c r="E187" s="227"/>
      <c r="F187" s="227"/>
      <c r="G187" s="227"/>
      <c r="H187" s="227"/>
      <c r="I187" s="227"/>
      <c r="J187" s="227"/>
      <c r="K187" s="227"/>
    </row>
    <row r="188" spans="2:11" ht="16.7" customHeight="1">
      <c r="B188" s="63">
        <v>11</v>
      </c>
      <c r="C188" s="324" t="s">
        <v>199</v>
      </c>
      <c r="D188" s="324"/>
      <c r="E188" s="324"/>
      <c r="F188" s="324"/>
      <c r="G188" s="324"/>
      <c r="H188" s="324"/>
      <c r="I188" s="324"/>
      <c r="J188" s="324"/>
      <c r="K188" s="324"/>
    </row>
    <row r="189" spans="2:11" ht="16.7" customHeight="1">
      <c r="B189" s="63">
        <v>12</v>
      </c>
      <c r="C189" s="336" t="s">
        <v>393</v>
      </c>
      <c r="D189" s="324"/>
      <c r="E189" s="324"/>
      <c r="F189" s="324"/>
      <c r="G189" s="324"/>
      <c r="H189" s="324"/>
      <c r="I189" s="324"/>
      <c r="J189" s="324"/>
      <c r="K189" s="324"/>
    </row>
    <row r="190" spans="2:11" ht="16.7" customHeight="1">
      <c r="B190" s="63">
        <v>13</v>
      </c>
      <c r="C190" s="324" t="s">
        <v>200</v>
      </c>
      <c r="D190" s="324"/>
      <c r="E190" s="324"/>
      <c r="F190" s="324"/>
      <c r="G190" s="324"/>
      <c r="H190" s="324"/>
      <c r="I190" s="324"/>
      <c r="J190" s="324"/>
      <c r="K190" s="324"/>
    </row>
    <row r="191" spans="2:11" ht="18.75" customHeight="1">
      <c r="B191" s="63">
        <v>14</v>
      </c>
      <c r="C191" s="336" t="s">
        <v>394</v>
      </c>
      <c r="D191" s="324"/>
      <c r="E191" s="324"/>
      <c r="F191" s="324"/>
      <c r="G191" s="324"/>
      <c r="H191" s="324"/>
      <c r="I191" s="324"/>
      <c r="J191" s="324"/>
      <c r="K191" s="324"/>
    </row>
    <row r="192" spans="2:11" ht="16.7" customHeight="1">
      <c r="B192" s="63">
        <v>15</v>
      </c>
      <c r="C192" s="337" t="s">
        <v>201</v>
      </c>
      <c r="D192" s="337"/>
      <c r="E192" s="337"/>
      <c r="F192" s="337"/>
      <c r="G192" s="337"/>
      <c r="H192" s="337"/>
      <c r="I192" s="337"/>
      <c r="J192" s="337"/>
      <c r="K192" s="337"/>
    </row>
    <row r="193" spans="1:11" ht="16.7" customHeight="1">
      <c r="B193" s="63">
        <v>16</v>
      </c>
      <c r="C193" s="324" t="s">
        <v>202</v>
      </c>
      <c r="D193" s="324"/>
      <c r="E193" s="324"/>
      <c r="F193" s="324"/>
      <c r="G193" s="324"/>
      <c r="H193" s="324"/>
      <c r="I193" s="324"/>
      <c r="J193" s="324"/>
      <c r="K193" s="324"/>
    </row>
    <row r="194" spans="1:11" ht="16.7" customHeight="1"/>
    <row r="195" spans="1:11" ht="15.75" customHeight="1"/>
    <row r="196" spans="1:11" ht="15.75" customHeight="1">
      <c r="A196" s="81"/>
      <c r="B196" s="327" t="s">
        <v>203</v>
      </c>
      <c r="C196" s="327"/>
      <c r="D196" s="327"/>
      <c r="E196" s="327"/>
      <c r="F196" s="327"/>
      <c r="G196" s="327"/>
      <c r="H196" s="327"/>
      <c r="I196" s="327"/>
      <c r="J196" s="327"/>
      <c r="K196" s="327"/>
    </row>
    <row r="197" spans="1:11" ht="15" customHeight="1"/>
    <row r="198" spans="1:11" ht="39.200000000000003" customHeight="1">
      <c r="A198" s="82"/>
      <c r="B198" s="341"/>
      <c r="C198" s="338" t="s">
        <v>204</v>
      </c>
      <c r="D198" s="339"/>
      <c r="E198" s="83"/>
      <c r="F198" s="84"/>
      <c r="G198" s="85"/>
      <c r="H198" s="84"/>
      <c r="I198" s="86"/>
      <c r="J198" s="87"/>
      <c r="K198" s="87"/>
    </row>
    <row r="199" spans="1:11" ht="45" customHeight="1">
      <c r="A199" s="82"/>
      <c r="B199" s="342"/>
      <c r="C199" s="340"/>
      <c r="D199" s="340"/>
      <c r="E199" s="83"/>
      <c r="F199" s="84"/>
      <c r="G199" s="85"/>
      <c r="H199" s="84"/>
      <c r="I199" s="86"/>
      <c r="J199" s="87"/>
      <c r="K199" s="87"/>
    </row>
    <row r="200" spans="1:11" ht="39.200000000000003" customHeight="1">
      <c r="A200" s="87"/>
      <c r="B200" s="211" t="s">
        <v>11</v>
      </c>
      <c r="C200" s="329" t="s">
        <v>205</v>
      </c>
      <c r="D200" s="330"/>
      <c r="E200" s="85"/>
      <c r="F200" s="84"/>
      <c r="G200" s="85"/>
      <c r="H200" s="84"/>
      <c r="I200" s="86"/>
      <c r="J200" s="87"/>
      <c r="K200" s="87"/>
    </row>
    <row r="201" spans="1:11" ht="39.200000000000003" customHeight="1">
      <c r="A201" s="87"/>
      <c r="B201" s="212" t="s">
        <v>31</v>
      </c>
      <c r="C201" s="328" t="s">
        <v>206</v>
      </c>
      <c r="D201" s="328"/>
      <c r="E201" s="89"/>
      <c r="F201" s="88"/>
      <c r="G201" s="89"/>
      <c r="H201" s="88"/>
      <c r="I201" s="86"/>
      <c r="J201" s="90"/>
      <c r="K201" s="90"/>
    </row>
    <row r="202" spans="1:11" ht="39.200000000000003" customHeight="1">
      <c r="A202" s="87"/>
      <c r="B202" s="212"/>
      <c r="C202" s="328" t="s">
        <v>210</v>
      </c>
      <c r="D202" s="328"/>
      <c r="E202" s="85"/>
      <c r="F202" s="84"/>
      <c r="G202" s="85"/>
      <c r="H202" s="84"/>
      <c r="I202" s="86"/>
      <c r="J202" s="87"/>
      <c r="K202" s="87"/>
    </row>
    <row r="203" spans="1:11" ht="39.200000000000003" customHeight="1">
      <c r="A203" s="87"/>
      <c r="B203" s="210"/>
      <c r="C203" s="331"/>
      <c r="D203" s="331"/>
      <c r="E203" s="85"/>
      <c r="F203" s="84"/>
      <c r="G203" s="85"/>
      <c r="H203" s="84"/>
      <c r="I203" s="86"/>
      <c r="J203" s="87"/>
      <c r="K203" s="87"/>
    </row>
  </sheetData>
  <sheetProtection sheet="1"/>
  <mergeCells count="272">
    <mergeCell ref="C201:D201"/>
    <mergeCell ref="C202:D202"/>
    <mergeCell ref="C200:D200"/>
    <mergeCell ref="B196:K196"/>
    <mergeCell ref="C203:D203"/>
    <mergeCell ref="B32:K32"/>
    <mergeCell ref="B33:D33"/>
    <mergeCell ref="B34:D34"/>
    <mergeCell ref="J79:K79"/>
    <mergeCell ref="B80:D80"/>
    <mergeCell ref="J80:K80"/>
    <mergeCell ref="E78:E80"/>
    <mergeCell ref="C187:K187"/>
    <mergeCell ref="C188:K188"/>
    <mergeCell ref="C189:K189"/>
    <mergeCell ref="C190:K190"/>
    <mergeCell ref="C191:K191"/>
    <mergeCell ref="C192:K192"/>
    <mergeCell ref="C193:K193"/>
    <mergeCell ref="C198:D199"/>
    <mergeCell ref="B198:B199"/>
    <mergeCell ref="C179:K179"/>
    <mergeCell ref="C173:K173"/>
    <mergeCell ref="J171:K171"/>
    <mergeCell ref="C185:K185"/>
    <mergeCell ref="C186:K186"/>
    <mergeCell ref="C180:K180"/>
    <mergeCell ref="C183:K183"/>
    <mergeCell ref="C184:K184"/>
    <mergeCell ref="C182:K182"/>
    <mergeCell ref="C178:K178"/>
    <mergeCell ref="C181:K181"/>
    <mergeCell ref="B176:K176"/>
    <mergeCell ref="E168:E169"/>
    <mergeCell ref="B167:K167"/>
    <mergeCell ref="B170:K170"/>
    <mergeCell ref="B169:D169"/>
    <mergeCell ref="B168:D168"/>
    <mergeCell ref="B171:D171"/>
    <mergeCell ref="C174:K174"/>
    <mergeCell ref="C147:D147"/>
    <mergeCell ref="B151:D151"/>
    <mergeCell ref="C148:D148"/>
    <mergeCell ref="B149:K149"/>
    <mergeCell ref="B150:K150"/>
    <mergeCell ref="J151:K153"/>
    <mergeCell ref="J156:K159"/>
    <mergeCell ref="E155:E166"/>
    <mergeCell ref="F155:K155"/>
    <mergeCell ref="E151:E153"/>
    <mergeCell ref="B154:K154"/>
    <mergeCell ref="B155:D155"/>
    <mergeCell ref="B152:D152"/>
    <mergeCell ref="B153:D153"/>
    <mergeCell ref="C156:D156"/>
    <mergeCell ref="C157:D157"/>
    <mergeCell ref="J168:K169"/>
    <mergeCell ref="C158:D158"/>
    <mergeCell ref="C159:D159"/>
    <mergeCell ref="C162:D162"/>
    <mergeCell ref="C165:D165"/>
    <mergeCell ref="C164:D164"/>
    <mergeCell ref="C166:D166"/>
    <mergeCell ref="C161:D161"/>
    <mergeCell ref="B160:D160"/>
    <mergeCell ref="J133:K148"/>
    <mergeCell ref="C135:D135"/>
    <mergeCell ref="C138:D138"/>
    <mergeCell ref="C139:D139"/>
    <mergeCell ref="C137:D137"/>
    <mergeCell ref="C136:D136"/>
    <mergeCell ref="F160:K160"/>
    <mergeCell ref="J166:K166"/>
    <mergeCell ref="J161:K164"/>
    <mergeCell ref="J165:K165"/>
    <mergeCell ref="C163:D163"/>
    <mergeCell ref="B132:E132"/>
    <mergeCell ref="B133:D133"/>
    <mergeCell ref="C134:D134"/>
    <mergeCell ref="E133:E148"/>
    <mergeCell ref="F142:I142"/>
    <mergeCell ref="C143:D143"/>
    <mergeCell ref="B142:D142"/>
    <mergeCell ref="C140:D140"/>
    <mergeCell ref="C141:D141"/>
    <mergeCell ref="C144:D144"/>
    <mergeCell ref="C145:D145"/>
    <mergeCell ref="C146:D146"/>
    <mergeCell ref="C121:D121"/>
    <mergeCell ref="C122:D122"/>
    <mergeCell ref="B123:D123"/>
    <mergeCell ref="B126:D126"/>
    <mergeCell ref="C127:D127"/>
    <mergeCell ref="C125:D125"/>
    <mergeCell ref="C124:D124"/>
    <mergeCell ref="E120:E131"/>
    <mergeCell ref="F126:K126"/>
    <mergeCell ref="F123:K123"/>
    <mergeCell ref="J121:K122"/>
    <mergeCell ref="J124:K125"/>
    <mergeCell ref="J127:K128"/>
    <mergeCell ref="J130:K131"/>
    <mergeCell ref="F129:K129"/>
    <mergeCell ref="C131:D131"/>
    <mergeCell ref="C130:D130"/>
    <mergeCell ref="C128:D128"/>
    <mergeCell ref="B129:D129"/>
    <mergeCell ref="B115:D115"/>
    <mergeCell ref="E112:E113"/>
    <mergeCell ref="B114:K114"/>
    <mergeCell ref="E115:E116"/>
    <mergeCell ref="B117:K117"/>
    <mergeCell ref="B119:K119"/>
    <mergeCell ref="B118:D118"/>
    <mergeCell ref="B116:D116"/>
    <mergeCell ref="B120:D120"/>
    <mergeCell ref="J118:K118"/>
    <mergeCell ref="J115:K116"/>
    <mergeCell ref="B108:I108"/>
    <mergeCell ref="E103:E104"/>
    <mergeCell ref="B102:I102"/>
    <mergeCell ref="B105:I105"/>
    <mergeCell ref="J99:K113"/>
    <mergeCell ref="B111:I111"/>
    <mergeCell ref="B112:D112"/>
    <mergeCell ref="B109:D109"/>
    <mergeCell ref="B110:D110"/>
    <mergeCell ref="B113:D113"/>
    <mergeCell ref="B98:K98"/>
    <mergeCell ref="B97:K97"/>
    <mergeCell ref="B99:I99"/>
    <mergeCell ref="E100:E101"/>
    <mergeCell ref="B100:D100"/>
    <mergeCell ref="B101:D101"/>
    <mergeCell ref="B107:D107"/>
    <mergeCell ref="B104:D104"/>
    <mergeCell ref="B106:D106"/>
    <mergeCell ref="B103:D103"/>
    <mergeCell ref="J96:K96"/>
    <mergeCell ref="J94:K94"/>
    <mergeCell ref="J87:K90"/>
    <mergeCell ref="J92:K92"/>
    <mergeCell ref="J91:K91"/>
    <mergeCell ref="F86:K86"/>
    <mergeCell ref="E83:E90"/>
    <mergeCell ref="C88:D88"/>
    <mergeCell ref="C87:D87"/>
    <mergeCell ref="C85:D85"/>
    <mergeCell ref="B86:D86"/>
    <mergeCell ref="C89:D89"/>
    <mergeCell ref="C90:D90"/>
    <mergeCell ref="B91:D91"/>
    <mergeCell ref="B92:D92"/>
    <mergeCell ref="B96:D96"/>
    <mergeCell ref="B94:D94"/>
    <mergeCell ref="B93:K93"/>
    <mergeCell ref="B95:K95"/>
    <mergeCell ref="B75:D75"/>
    <mergeCell ref="B76:D76"/>
    <mergeCell ref="B77:D77"/>
    <mergeCell ref="B78:D78"/>
    <mergeCell ref="B79:D79"/>
    <mergeCell ref="B83:D83"/>
    <mergeCell ref="C84:D84"/>
    <mergeCell ref="B81:K81"/>
    <mergeCell ref="B82:K82"/>
    <mergeCell ref="F83:K83"/>
    <mergeCell ref="E74:E76"/>
    <mergeCell ref="J78:K78"/>
    <mergeCell ref="J77:K77"/>
    <mergeCell ref="J84:K85"/>
    <mergeCell ref="J73:K76"/>
    <mergeCell ref="B69:D69"/>
    <mergeCell ref="B70:D70"/>
    <mergeCell ref="B68:D68"/>
    <mergeCell ref="B67:D67"/>
    <mergeCell ref="E69:E71"/>
    <mergeCell ref="B72:K72"/>
    <mergeCell ref="B74:D74"/>
    <mergeCell ref="B73:D73"/>
    <mergeCell ref="B71:D71"/>
    <mergeCell ref="J69:K71"/>
    <mergeCell ref="J68:K68"/>
    <mergeCell ref="J64:K64"/>
    <mergeCell ref="J63:K63"/>
    <mergeCell ref="J65:K67"/>
    <mergeCell ref="E65:E67"/>
    <mergeCell ref="B62:D62"/>
    <mergeCell ref="B60:D60"/>
    <mergeCell ref="B61:D61"/>
    <mergeCell ref="B63:D63"/>
    <mergeCell ref="B64:D64"/>
    <mergeCell ref="B65:D65"/>
    <mergeCell ref="B66:D66"/>
    <mergeCell ref="B59:D59"/>
    <mergeCell ref="B57:D57"/>
    <mergeCell ref="B56:D56"/>
    <mergeCell ref="E57:E61"/>
    <mergeCell ref="E51:E55"/>
    <mergeCell ref="J51:K55"/>
    <mergeCell ref="J56:K56"/>
    <mergeCell ref="J57:K61"/>
    <mergeCell ref="J62:K62"/>
    <mergeCell ref="C51:D51"/>
    <mergeCell ref="B50:D50"/>
    <mergeCell ref="B48:D48"/>
    <mergeCell ref="B49:D49"/>
    <mergeCell ref="C52:D52"/>
    <mergeCell ref="B53:D53"/>
    <mergeCell ref="C54:D54"/>
    <mergeCell ref="C55:D55"/>
    <mergeCell ref="B58:D58"/>
    <mergeCell ref="J12:J22"/>
    <mergeCell ref="B35:D35"/>
    <mergeCell ref="B30:D30"/>
    <mergeCell ref="B29:D29"/>
    <mergeCell ref="J35:K35"/>
    <mergeCell ref="K24:K25"/>
    <mergeCell ref="J24:J25"/>
    <mergeCell ref="B20:D20"/>
    <mergeCell ref="B18:D18"/>
    <mergeCell ref="B17:D17"/>
    <mergeCell ref="E12:E22"/>
    <mergeCell ref="B24:D24"/>
    <mergeCell ref="B23:D23"/>
    <mergeCell ref="B21:D21"/>
    <mergeCell ref="B22:D22"/>
    <mergeCell ref="B25:D25"/>
    <mergeCell ref="K12:K22"/>
    <mergeCell ref="J42:K49"/>
    <mergeCell ref="J36:K38"/>
    <mergeCell ref="J39:K39"/>
    <mergeCell ref="J41:K41"/>
    <mergeCell ref="J40:K40"/>
    <mergeCell ref="E36:E38"/>
    <mergeCell ref="B39:D39"/>
    <mergeCell ref="B38:D38"/>
    <mergeCell ref="B36:D36"/>
    <mergeCell ref="B37:D37"/>
    <mergeCell ref="B40:D40"/>
    <mergeCell ref="B41:D41"/>
    <mergeCell ref="B42:D42"/>
    <mergeCell ref="B43:D43"/>
    <mergeCell ref="B46:D46"/>
    <mergeCell ref="B47:D47"/>
    <mergeCell ref="B45:D45"/>
    <mergeCell ref="B44:D44"/>
    <mergeCell ref="E42:E49"/>
    <mergeCell ref="B26:E26"/>
    <mergeCell ref="B27:D27"/>
    <mergeCell ref="B28:D28"/>
    <mergeCell ref="B31:D31"/>
    <mergeCell ref="B12:D12"/>
    <mergeCell ref="B11:D11"/>
    <mergeCell ref="B9:D9"/>
    <mergeCell ref="B10:D10"/>
    <mergeCell ref="B13:D13"/>
    <mergeCell ref="B14:D14"/>
    <mergeCell ref="B15:D15"/>
    <mergeCell ref="B16:D16"/>
    <mergeCell ref="B19:D19"/>
    <mergeCell ref="B1:D1"/>
    <mergeCell ref="B2:D2"/>
    <mergeCell ref="B3:D3"/>
    <mergeCell ref="B4:D4"/>
    <mergeCell ref="B7:D7"/>
    <mergeCell ref="B8:D8"/>
    <mergeCell ref="B5:K5"/>
    <mergeCell ref="B6:K6"/>
    <mergeCell ref="J8:J10"/>
    <mergeCell ref="K8:K10"/>
    <mergeCell ref="E8:E10"/>
  </mergeCells>
  <pageMargins left="0.75" right="0.75" top="1" bottom="1" header="0.5" footer="0.5"/>
  <pageSetup paperSize="8"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9A67F-5CAF-438C-B417-8CDA49FE8305}">
  <sheetPr>
    <tabColor rgb="FF0000CC"/>
  </sheetPr>
  <dimension ref="A1:U60"/>
  <sheetViews>
    <sheetView showGridLines="0" showRuler="0" workbookViewId="0">
      <selection activeCell="K12" sqref="K12"/>
    </sheetView>
  </sheetViews>
  <sheetFormatPr defaultColWidth="0" defaultRowHeight="12.75" customHeight="1" zeroHeight="1"/>
  <cols>
    <col min="1" max="1" width="1.140625" style="94" customWidth="1"/>
    <col min="2" max="2" width="28.140625" style="94" customWidth="1"/>
    <col min="3" max="8" width="8.85546875" style="94" customWidth="1"/>
    <col min="9" max="9" width="5" style="94" customWidth="1"/>
    <col min="10" max="10" width="4.140625" style="94" customWidth="1"/>
    <col min="11" max="11" width="61.7109375" style="94" customWidth="1"/>
    <col min="12" max="13" width="8.85546875" style="94" customWidth="1"/>
    <col min="14" max="21" width="8.85546875" style="94" hidden="1" customWidth="1"/>
    <col min="22" max="16384" width="13.7109375" style="94" hidden="1"/>
  </cols>
  <sheetData>
    <row r="1" spans="1:21" ht="62.25" customHeight="1">
      <c r="B1" s="95"/>
    </row>
    <row r="2" spans="1:21" ht="23.25" customHeight="1">
      <c r="B2" s="345" t="s">
        <v>213</v>
      </c>
      <c r="C2" s="346"/>
      <c r="D2" s="346"/>
      <c r="E2" s="346"/>
      <c r="F2" s="346"/>
    </row>
    <row r="3" spans="1:21" ht="20.85" customHeight="1">
      <c r="B3" s="347" t="s">
        <v>214</v>
      </c>
      <c r="C3" s="346"/>
      <c r="D3" s="346"/>
      <c r="E3" s="346"/>
      <c r="F3" s="346"/>
    </row>
    <row r="4" spans="1:21" ht="16.7" customHeight="1">
      <c r="A4" s="97"/>
      <c r="B4" s="97"/>
      <c r="C4" s="97"/>
      <c r="D4" s="97"/>
      <c r="E4" s="97"/>
      <c r="F4" s="97"/>
      <c r="G4" s="97"/>
      <c r="H4" s="97"/>
      <c r="I4" s="97"/>
      <c r="J4" s="97"/>
      <c r="K4" s="98"/>
      <c r="L4" s="98"/>
      <c r="M4" s="98"/>
      <c r="N4" s="98"/>
      <c r="O4" s="97"/>
      <c r="P4" s="97"/>
      <c r="Q4" s="97"/>
      <c r="R4" s="97"/>
      <c r="S4" s="97"/>
      <c r="T4" s="97"/>
      <c r="U4" s="97"/>
    </row>
    <row r="5" spans="1:21" ht="20.85" customHeight="1">
      <c r="A5" s="97"/>
      <c r="B5" s="99" t="s">
        <v>215</v>
      </c>
      <c r="C5" s="97"/>
      <c r="D5" s="97"/>
      <c r="E5" s="100"/>
      <c r="F5" s="101"/>
      <c r="G5" s="97"/>
      <c r="H5" s="97"/>
      <c r="I5" s="101"/>
      <c r="J5" s="97"/>
      <c r="K5" s="98"/>
      <c r="L5" s="98"/>
      <c r="M5" s="98"/>
      <c r="N5" s="98"/>
      <c r="O5" s="97"/>
      <c r="P5" s="97"/>
      <c r="Q5" s="97"/>
      <c r="R5" s="97"/>
      <c r="S5" s="97"/>
      <c r="T5" s="97"/>
      <c r="U5" s="97"/>
    </row>
    <row r="6" spans="1:21" ht="16.7" customHeight="1">
      <c r="A6" s="97"/>
      <c r="B6" s="97"/>
      <c r="C6" s="97"/>
      <c r="D6" s="97"/>
      <c r="E6" s="97"/>
      <c r="F6" s="97"/>
      <c r="G6" s="97"/>
      <c r="H6" s="97"/>
      <c r="I6" s="97"/>
      <c r="J6" s="97"/>
      <c r="K6" s="98"/>
      <c r="L6" s="98"/>
      <c r="M6" s="98"/>
      <c r="N6" s="98"/>
      <c r="O6" s="97"/>
      <c r="P6" s="97"/>
      <c r="Q6" s="97"/>
      <c r="R6" s="97"/>
      <c r="S6" s="97"/>
      <c r="T6" s="97"/>
      <c r="U6" s="97"/>
    </row>
    <row r="7" spans="1:21" ht="16.7" customHeight="1">
      <c r="A7" s="97"/>
      <c r="B7" s="97"/>
      <c r="C7" s="97"/>
      <c r="D7" s="97"/>
      <c r="E7" s="97"/>
      <c r="F7" s="97"/>
      <c r="G7" s="97"/>
      <c r="H7" s="97"/>
      <c r="I7" s="97"/>
      <c r="J7" s="97"/>
      <c r="K7" s="98"/>
      <c r="L7" s="98"/>
      <c r="M7" s="98"/>
      <c r="N7" s="98"/>
      <c r="O7" s="97"/>
      <c r="P7" s="97"/>
      <c r="Q7" s="97"/>
      <c r="R7" s="97"/>
      <c r="S7" s="97"/>
      <c r="T7" s="97"/>
      <c r="U7" s="97"/>
    </row>
    <row r="8" spans="1:21" ht="16.7" customHeight="1">
      <c r="A8" s="97"/>
      <c r="B8" s="97"/>
      <c r="C8" s="97"/>
      <c r="D8" s="97"/>
      <c r="E8" s="97"/>
      <c r="F8" s="97"/>
      <c r="G8" s="97"/>
      <c r="H8" s="97"/>
      <c r="I8" s="97"/>
      <c r="J8" s="97"/>
      <c r="K8" s="98"/>
      <c r="L8" s="98"/>
      <c r="M8" s="98"/>
      <c r="N8" s="98"/>
      <c r="O8" s="97"/>
      <c r="P8" s="97"/>
      <c r="Q8" s="97"/>
      <c r="R8" s="97"/>
      <c r="S8" s="97"/>
      <c r="T8" s="97"/>
      <c r="U8" s="97"/>
    </row>
    <row r="9" spans="1:21" ht="16.7" customHeight="1">
      <c r="A9" s="97"/>
      <c r="B9" s="97"/>
      <c r="C9" s="97"/>
      <c r="D9" s="97"/>
      <c r="E9" s="97"/>
      <c r="F9" s="97"/>
      <c r="G9" s="97"/>
      <c r="H9" s="97"/>
      <c r="I9" s="97"/>
      <c r="J9" s="97"/>
      <c r="K9" s="102" t="s">
        <v>215</v>
      </c>
      <c r="L9" s="103"/>
      <c r="M9" s="98"/>
      <c r="N9" s="98"/>
      <c r="O9" s="97"/>
      <c r="P9" s="97"/>
      <c r="Q9" s="97"/>
      <c r="R9" s="97"/>
      <c r="S9" s="97"/>
      <c r="T9" s="97"/>
      <c r="U9" s="97"/>
    </row>
    <row r="10" spans="1:21" ht="16.7" customHeight="1">
      <c r="A10" s="97"/>
      <c r="B10" s="97"/>
      <c r="C10" s="97"/>
      <c r="D10" s="97"/>
      <c r="E10" s="97"/>
      <c r="F10" s="97"/>
      <c r="G10" s="97"/>
      <c r="H10" s="97"/>
      <c r="I10" s="97"/>
      <c r="J10" s="104"/>
      <c r="K10" s="105" t="s">
        <v>363</v>
      </c>
      <c r="L10" s="106">
        <f>'3. EU Taxonomy Turnover'!E$31</f>
        <v>0.62891451365987217</v>
      </c>
      <c r="M10" s="107"/>
      <c r="N10" s="98"/>
      <c r="O10" s="97"/>
      <c r="P10" s="97"/>
      <c r="Q10" s="97"/>
      <c r="R10" s="97"/>
      <c r="S10" s="97"/>
      <c r="T10" s="97"/>
      <c r="U10" s="97"/>
    </row>
    <row r="11" spans="1:21" ht="16.7" customHeight="1">
      <c r="A11" s="97"/>
      <c r="B11" s="97"/>
      <c r="C11" s="97"/>
      <c r="D11" s="97"/>
      <c r="E11" s="97"/>
      <c r="F11" s="97"/>
      <c r="G11" s="97"/>
      <c r="H11" s="97"/>
      <c r="I11" s="97"/>
      <c r="J11" s="104"/>
      <c r="K11" s="107" t="s">
        <v>364</v>
      </c>
      <c r="L11" s="108">
        <f>'3. EU Taxonomy Turnover'!E$45</f>
        <v>5.4985377015706313E-2</v>
      </c>
      <c r="M11" s="107"/>
      <c r="N11" s="98"/>
      <c r="O11" s="97"/>
      <c r="P11" s="97"/>
      <c r="Q11" s="97"/>
      <c r="R11" s="97"/>
      <c r="S11" s="97"/>
      <c r="T11" s="97"/>
      <c r="U11" s="97"/>
    </row>
    <row r="12" spans="1:21" ht="16.7" customHeight="1">
      <c r="A12" s="97"/>
      <c r="B12" s="97"/>
      <c r="C12" s="97"/>
      <c r="D12" s="97"/>
      <c r="E12" s="97"/>
      <c r="F12" s="97"/>
      <c r="G12" s="97"/>
      <c r="H12" s="97"/>
      <c r="I12" s="97"/>
      <c r="J12" s="104"/>
      <c r="K12" s="109" t="s">
        <v>382</v>
      </c>
      <c r="L12" s="110">
        <f>'3. EU Taxonomy Turnover'!E$49</f>
        <v>0.31610010932442156</v>
      </c>
      <c r="M12" s="107"/>
      <c r="N12" s="98"/>
      <c r="O12" s="97"/>
      <c r="P12" s="97"/>
      <c r="Q12" s="97"/>
      <c r="R12" s="97"/>
      <c r="S12" s="97"/>
      <c r="T12" s="97"/>
      <c r="U12" s="97"/>
    </row>
    <row r="13" spans="1:21" ht="16.7" customHeight="1">
      <c r="A13" s="97"/>
      <c r="B13" s="97"/>
      <c r="C13" s="97"/>
      <c r="D13" s="97"/>
      <c r="E13" s="97"/>
      <c r="F13" s="97"/>
      <c r="G13" s="97"/>
      <c r="H13" s="97"/>
      <c r="I13" s="97"/>
      <c r="J13" s="97"/>
      <c r="K13" s="111"/>
      <c r="L13" s="111"/>
      <c r="M13" s="98"/>
      <c r="N13" s="98"/>
      <c r="O13" s="97"/>
      <c r="P13" s="97"/>
      <c r="Q13" s="97"/>
      <c r="R13" s="97"/>
      <c r="S13" s="97"/>
      <c r="T13" s="97"/>
      <c r="U13" s="97"/>
    </row>
    <row r="14" spans="1:21" ht="16.7" customHeight="1">
      <c r="A14" s="97"/>
      <c r="B14" s="97"/>
      <c r="C14" s="97"/>
      <c r="D14" s="97"/>
      <c r="E14" s="97"/>
      <c r="F14" s="97"/>
      <c r="G14" s="97"/>
      <c r="H14" s="97"/>
      <c r="I14" s="97"/>
      <c r="J14" s="97"/>
      <c r="K14" s="98"/>
      <c r="L14" s="98"/>
      <c r="M14" s="98"/>
      <c r="N14" s="98"/>
      <c r="O14" s="97"/>
      <c r="P14" s="97"/>
      <c r="Q14" s="97"/>
      <c r="R14" s="97"/>
      <c r="S14" s="97"/>
      <c r="T14" s="97"/>
      <c r="U14" s="97"/>
    </row>
    <row r="15" spans="1:21" ht="16.7" customHeight="1">
      <c r="A15" s="97"/>
      <c r="B15" s="97"/>
      <c r="C15" s="97"/>
      <c r="D15" s="97"/>
      <c r="E15" s="97"/>
      <c r="F15" s="97"/>
      <c r="G15" s="97"/>
      <c r="H15" s="97"/>
      <c r="I15" s="97"/>
      <c r="J15" s="97"/>
      <c r="K15" s="98"/>
      <c r="L15" s="98"/>
      <c r="M15" s="98"/>
      <c r="N15" s="98"/>
      <c r="O15" s="97"/>
      <c r="P15" s="97"/>
      <c r="Q15" s="97"/>
      <c r="R15" s="97"/>
      <c r="S15" s="97"/>
      <c r="T15" s="97"/>
      <c r="U15" s="97"/>
    </row>
    <row r="16" spans="1:21" ht="16.7" customHeight="1">
      <c r="A16" s="97"/>
      <c r="B16" s="97"/>
      <c r="C16" s="97"/>
      <c r="D16" s="97"/>
      <c r="E16" s="97"/>
      <c r="F16" s="97"/>
      <c r="G16" s="97"/>
      <c r="H16" s="97"/>
      <c r="I16" s="97"/>
      <c r="J16" s="97"/>
      <c r="K16" s="98"/>
      <c r="L16" s="98"/>
      <c r="M16" s="98"/>
      <c r="N16" s="98"/>
      <c r="O16" s="97"/>
      <c r="P16" s="97"/>
      <c r="Q16" s="97"/>
      <c r="R16" s="97"/>
      <c r="S16" s="97"/>
      <c r="T16" s="97"/>
      <c r="U16" s="97"/>
    </row>
    <row r="17" spans="1:21" ht="16.7" customHeight="1">
      <c r="A17" s="97"/>
      <c r="B17" s="97"/>
      <c r="C17" s="97"/>
      <c r="D17" s="97"/>
      <c r="E17" s="97"/>
      <c r="F17" s="97"/>
      <c r="G17" s="97"/>
      <c r="H17" s="97"/>
      <c r="I17" s="97"/>
      <c r="J17" s="97"/>
      <c r="K17" s="98"/>
      <c r="L17" s="98"/>
      <c r="M17" s="98"/>
      <c r="N17" s="98"/>
      <c r="O17" s="97"/>
      <c r="P17" s="97"/>
      <c r="Q17" s="97"/>
      <c r="R17" s="97"/>
      <c r="S17" s="97"/>
      <c r="T17" s="97"/>
      <c r="U17" s="97"/>
    </row>
    <row r="18" spans="1:21" ht="16.7" customHeight="1">
      <c r="A18" s="97"/>
      <c r="B18" s="97"/>
      <c r="C18" s="97"/>
      <c r="D18" s="97"/>
      <c r="E18" s="97"/>
      <c r="F18" s="97"/>
      <c r="G18" s="97"/>
      <c r="H18" s="97"/>
      <c r="I18" s="97"/>
      <c r="J18" s="97"/>
      <c r="K18" s="98"/>
      <c r="L18" s="98"/>
      <c r="M18" s="98"/>
      <c r="N18" s="98"/>
      <c r="O18" s="97"/>
      <c r="P18" s="97"/>
      <c r="Q18" s="97"/>
      <c r="R18" s="97"/>
      <c r="S18" s="97"/>
      <c r="T18" s="97"/>
      <c r="U18" s="97"/>
    </row>
    <row r="19" spans="1:21" ht="16.7" customHeight="1">
      <c r="A19" s="97"/>
      <c r="B19" s="97"/>
      <c r="C19" s="97"/>
      <c r="D19" s="97"/>
      <c r="E19" s="97"/>
      <c r="F19" s="97"/>
      <c r="G19" s="97"/>
      <c r="H19" s="97"/>
      <c r="I19" s="97"/>
      <c r="J19" s="97"/>
      <c r="K19" s="98"/>
      <c r="L19" s="98"/>
      <c r="M19" s="98"/>
      <c r="N19" s="98"/>
      <c r="O19" s="97"/>
      <c r="P19" s="97"/>
      <c r="Q19" s="97"/>
      <c r="R19" s="97"/>
      <c r="S19" s="97"/>
      <c r="T19" s="97"/>
      <c r="U19" s="97"/>
    </row>
    <row r="20" spans="1:21" ht="16.7" customHeight="1">
      <c r="A20" s="97"/>
      <c r="B20" s="97"/>
      <c r="C20" s="97"/>
      <c r="D20" s="97"/>
      <c r="E20" s="97"/>
      <c r="F20" s="97"/>
      <c r="G20" s="97"/>
      <c r="H20" s="97"/>
      <c r="I20" s="97"/>
      <c r="J20" s="97"/>
      <c r="K20" s="98"/>
      <c r="L20" s="98"/>
      <c r="M20" s="98"/>
      <c r="N20" s="98"/>
      <c r="O20" s="97"/>
      <c r="P20" s="97"/>
      <c r="Q20" s="97"/>
      <c r="R20" s="97"/>
      <c r="S20" s="97"/>
      <c r="T20" s="97"/>
      <c r="U20" s="97"/>
    </row>
    <row r="21" spans="1:21" ht="16.7" customHeight="1">
      <c r="A21" s="97"/>
      <c r="B21" s="97"/>
      <c r="C21" s="97"/>
      <c r="D21" s="97"/>
      <c r="E21" s="97"/>
      <c r="F21" s="97"/>
      <c r="G21" s="97"/>
      <c r="H21" s="97"/>
      <c r="I21" s="97"/>
      <c r="J21" s="97"/>
      <c r="K21" s="98"/>
      <c r="L21" s="98"/>
      <c r="M21" s="98"/>
      <c r="N21" s="98"/>
      <c r="O21" s="97"/>
      <c r="P21" s="97"/>
      <c r="Q21" s="97"/>
      <c r="R21" s="97"/>
      <c r="S21" s="97"/>
      <c r="T21" s="97"/>
      <c r="U21" s="97"/>
    </row>
    <row r="22" spans="1:21" ht="16.7" customHeight="1">
      <c r="A22" s="97"/>
      <c r="B22" s="97"/>
      <c r="C22" s="97"/>
      <c r="D22" s="97"/>
      <c r="E22" s="97"/>
      <c r="F22" s="97"/>
      <c r="G22" s="97"/>
      <c r="H22" s="97"/>
      <c r="I22" s="97"/>
      <c r="J22" s="97"/>
      <c r="K22" s="98"/>
      <c r="L22" s="98"/>
      <c r="M22" s="98"/>
      <c r="N22" s="98"/>
      <c r="O22" s="97"/>
      <c r="P22" s="97"/>
      <c r="Q22" s="97"/>
      <c r="R22" s="97"/>
      <c r="S22" s="97"/>
      <c r="T22" s="97"/>
      <c r="U22" s="97"/>
    </row>
    <row r="23" spans="1:21" ht="20.85" customHeight="1">
      <c r="A23" s="97"/>
      <c r="B23" s="99" t="s">
        <v>219</v>
      </c>
      <c r="C23" s="97"/>
      <c r="D23" s="97"/>
      <c r="E23" s="100"/>
      <c r="F23" s="101"/>
      <c r="G23" s="97"/>
      <c r="H23" s="97"/>
      <c r="I23" s="101"/>
      <c r="J23" s="97"/>
      <c r="K23" s="98"/>
      <c r="L23" s="98"/>
      <c r="M23" s="98"/>
      <c r="N23" s="98"/>
      <c r="O23" s="97"/>
      <c r="P23" s="97"/>
      <c r="Q23" s="97"/>
      <c r="R23" s="97"/>
      <c r="S23" s="97"/>
      <c r="T23" s="97"/>
      <c r="U23" s="97"/>
    </row>
    <row r="24" spans="1:21" ht="16.7" customHeight="1">
      <c r="A24" s="97"/>
      <c r="B24" s="97"/>
      <c r="C24" s="97"/>
      <c r="D24" s="97"/>
      <c r="E24" s="97"/>
      <c r="F24" s="97"/>
      <c r="G24" s="97"/>
      <c r="H24" s="97"/>
      <c r="I24" s="97"/>
      <c r="J24" s="97"/>
      <c r="K24" s="98"/>
      <c r="L24" s="98"/>
      <c r="M24" s="98"/>
      <c r="N24" s="98"/>
      <c r="O24" s="97"/>
      <c r="P24" s="97"/>
      <c r="Q24" s="97"/>
      <c r="R24" s="97"/>
      <c r="S24" s="97"/>
      <c r="T24" s="97"/>
      <c r="U24" s="97"/>
    </row>
    <row r="25" spans="1:21" ht="16.7" customHeight="1">
      <c r="A25" s="97"/>
      <c r="B25" s="97"/>
      <c r="C25" s="97"/>
      <c r="D25" s="97"/>
      <c r="E25" s="97"/>
      <c r="F25" s="97"/>
      <c r="G25" s="97"/>
      <c r="H25" s="97"/>
      <c r="I25" s="97"/>
      <c r="J25" s="97"/>
      <c r="K25" s="98"/>
      <c r="L25" s="98"/>
      <c r="M25" s="98"/>
      <c r="N25" s="98"/>
      <c r="O25" s="97"/>
      <c r="P25" s="97"/>
      <c r="Q25" s="97"/>
      <c r="R25" s="97"/>
      <c r="S25" s="97"/>
      <c r="T25" s="97"/>
      <c r="U25" s="97"/>
    </row>
    <row r="26" spans="1:21" ht="16.7" customHeight="1">
      <c r="A26" s="97"/>
      <c r="B26" s="97"/>
      <c r="C26" s="97"/>
      <c r="D26" s="97"/>
      <c r="E26" s="97"/>
      <c r="F26" s="97"/>
      <c r="G26" s="97"/>
      <c r="H26" s="97"/>
      <c r="I26" s="97"/>
      <c r="J26" s="97"/>
      <c r="K26" s="98"/>
      <c r="L26" s="98"/>
      <c r="M26" s="98"/>
      <c r="N26" s="98"/>
      <c r="O26" s="97"/>
      <c r="P26" s="97"/>
      <c r="Q26" s="97"/>
      <c r="R26" s="97"/>
      <c r="S26" s="97"/>
      <c r="T26" s="97"/>
      <c r="U26" s="97"/>
    </row>
    <row r="27" spans="1:21" ht="16.7" customHeight="1">
      <c r="A27" s="97"/>
      <c r="B27" s="97"/>
      <c r="C27" s="97"/>
      <c r="D27" s="97"/>
      <c r="E27" s="97"/>
      <c r="F27" s="97"/>
      <c r="G27" s="97"/>
      <c r="H27" s="97"/>
      <c r="I27" s="97"/>
      <c r="J27" s="97"/>
      <c r="K27" s="102" t="s">
        <v>220</v>
      </c>
      <c r="L27" s="103"/>
      <c r="M27" s="98"/>
      <c r="N27" s="98"/>
      <c r="O27" s="97"/>
      <c r="P27" s="97"/>
      <c r="Q27" s="97"/>
      <c r="R27" s="97"/>
      <c r="S27" s="97"/>
      <c r="T27" s="97"/>
      <c r="U27" s="97"/>
    </row>
    <row r="28" spans="1:21" ht="16.7" customHeight="1">
      <c r="A28" s="97"/>
      <c r="B28" s="97"/>
      <c r="C28" s="97"/>
      <c r="D28" s="97"/>
      <c r="E28" s="97"/>
      <c r="F28" s="97"/>
      <c r="G28" s="97"/>
      <c r="H28" s="97"/>
      <c r="I28" s="97"/>
      <c r="J28" s="104"/>
      <c r="K28" s="105" t="s">
        <v>221</v>
      </c>
      <c r="L28" s="106">
        <f>'4. EU Taxonomy Opex'!$E$33</f>
        <v>0.68957127794401973</v>
      </c>
      <c r="M28" s="107"/>
      <c r="N28" s="98"/>
      <c r="O28" s="97"/>
      <c r="P28" s="97"/>
      <c r="Q28" s="97"/>
      <c r="R28" s="97"/>
      <c r="S28" s="97"/>
      <c r="T28" s="97"/>
      <c r="U28" s="97"/>
    </row>
    <row r="29" spans="1:21" ht="16.7" customHeight="1">
      <c r="A29" s="97"/>
      <c r="B29" s="97"/>
      <c r="C29" s="97"/>
      <c r="D29" s="97"/>
      <c r="E29" s="97"/>
      <c r="F29" s="97"/>
      <c r="G29" s="97"/>
      <c r="H29" s="97"/>
      <c r="I29" s="97"/>
      <c r="J29" s="104"/>
      <c r="K29" s="107" t="s">
        <v>222</v>
      </c>
      <c r="L29" s="108">
        <f>'4. EU Taxonomy Opex'!$E$49</f>
        <v>7.4800681123521534E-2</v>
      </c>
      <c r="M29" s="107"/>
      <c r="N29" s="98"/>
      <c r="O29" s="97"/>
      <c r="P29" s="97"/>
      <c r="Q29" s="97"/>
      <c r="R29" s="97"/>
      <c r="S29" s="97"/>
      <c r="T29" s="97"/>
      <c r="U29" s="97"/>
    </row>
    <row r="30" spans="1:21" ht="16.7" customHeight="1">
      <c r="A30" s="97"/>
      <c r="B30" s="97"/>
      <c r="C30" s="97"/>
      <c r="D30" s="97"/>
      <c r="E30" s="97"/>
      <c r="F30" s="97"/>
      <c r="G30" s="97"/>
      <c r="H30" s="97"/>
      <c r="I30" s="97"/>
      <c r="J30" s="104"/>
      <c r="K30" s="109" t="s">
        <v>383</v>
      </c>
      <c r="L30" s="110">
        <f>'4. EU Taxonomy Opex'!$E$53</f>
        <v>0.23562804093245876</v>
      </c>
      <c r="M30" s="107"/>
      <c r="N30" s="98"/>
      <c r="O30" s="97"/>
      <c r="P30" s="97"/>
      <c r="Q30" s="97"/>
      <c r="R30" s="97"/>
      <c r="S30" s="97"/>
      <c r="T30" s="97"/>
      <c r="U30" s="97"/>
    </row>
    <row r="31" spans="1:21" ht="16.7" customHeight="1">
      <c r="A31" s="97"/>
      <c r="B31" s="97"/>
      <c r="C31" s="97"/>
      <c r="D31" s="97"/>
      <c r="E31" s="97"/>
      <c r="F31" s="97"/>
      <c r="G31" s="97"/>
      <c r="H31" s="97"/>
      <c r="I31" s="97"/>
      <c r="J31" s="97"/>
      <c r="K31" s="111"/>
      <c r="L31" s="111"/>
      <c r="M31" s="98"/>
      <c r="N31" s="98"/>
      <c r="O31" s="97"/>
      <c r="P31" s="97"/>
      <c r="Q31" s="97"/>
      <c r="R31" s="97"/>
      <c r="S31" s="97"/>
      <c r="T31" s="97"/>
      <c r="U31" s="97"/>
    </row>
    <row r="32" spans="1:21" ht="16.7" customHeight="1">
      <c r="A32" s="97"/>
      <c r="B32" s="97"/>
      <c r="C32" s="97"/>
      <c r="D32" s="97"/>
      <c r="E32" s="97"/>
      <c r="F32" s="97"/>
      <c r="G32" s="97"/>
      <c r="H32" s="97"/>
      <c r="I32" s="97"/>
      <c r="J32" s="97"/>
      <c r="K32" s="98"/>
      <c r="L32" s="98"/>
      <c r="M32" s="98"/>
      <c r="N32" s="98"/>
      <c r="O32" s="97"/>
      <c r="P32" s="97"/>
      <c r="Q32" s="97"/>
      <c r="R32" s="97"/>
      <c r="S32" s="97"/>
      <c r="T32" s="97"/>
      <c r="U32" s="97"/>
    </row>
    <row r="33" spans="1:21" ht="16.7" customHeight="1">
      <c r="A33" s="97"/>
      <c r="B33" s="97"/>
      <c r="C33" s="97"/>
      <c r="D33" s="97"/>
      <c r="E33" s="97"/>
      <c r="F33" s="97"/>
      <c r="G33" s="97"/>
      <c r="H33" s="97"/>
      <c r="I33" s="97"/>
      <c r="J33" s="97"/>
      <c r="K33" s="98"/>
      <c r="L33" s="98"/>
      <c r="M33" s="98"/>
      <c r="N33" s="98"/>
      <c r="O33" s="97"/>
      <c r="P33" s="97"/>
      <c r="Q33" s="97"/>
      <c r="R33" s="97"/>
      <c r="S33" s="97"/>
      <c r="T33" s="97"/>
      <c r="U33" s="97"/>
    </row>
    <row r="34" spans="1:21" ht="16.7" customHeight="1">
      <c r="A34" s="97"/>
      <c r="B34" s="97"/>
      <c r="C34" s="97"/>
      <c r="D34" s="97"/>
      <c r="E34" s="97"/>
      <c r="F34" s="97"/>
      <c r="G34" s="97"/>
      <c r="H34" s="97"/>
      <c r="I34" s="97"/>
      <c r="J34" s="97"/>
      <c r="K34" s="98"/>
      <c r="L34" s="98"/>
      <c r="M34" s="98"/>
      <c r="N34" s="98"/>
      <c r="O34" s="97"/>
      <c r="P34" s="97"/>
      <c r="Q34" s="97"/>
      <c r="R34" s="97"/>
      <c r="S34" s="97"/>
      <c r="T34" s="97"/>
      <c r="U34" s="97"/>
    </row>
    <row r="35" spans="1:21" ht="16.7" customHeight="1">
      <c r="A35" s="97"/>
      <c r="B35" s="97"/>
      <c r="C35" s="97"/>
      <c r="D35" s="97"/>
      <c r="E35" s="97"/>
      <c r="F35" s="97"/>
      <c r="G35" s="97"/>
      <c r="H35" s="97"/>
      <c r="I35" s="97"/>
      <c r="J35" s="97"/>
      <c r="K35" s="98"/>
      <c r="L35" s="98"/>
      <c r="M35" s="98"/>
      <c r="N35" s="98"/>
      <c r="O35" s="97"/>
      <c r="P35" s="97"/>
      <c r="Q35" s="97"/>
      <c r="R35" s="97"/>
      <c r="S35" s="97"/>
      <c r="T35" s="97"/>
      <c r="U35" s="97"/>
    </row>
    <row r="36" spans="1:21" ht="16.7" customHeight="1">
      <c r="A36" s="97"/>
      <c r="B36" s="97"/>
      <c r="C36" s="97"/>
      <c r="D36" s="97"/>
      <c r="E36" s="97"/>
      <c r="F36" s="97"/>
      <c r="G36" s="97"/>
      <c r="H36" s="97"/>
      <c r="I36" s="97"/>
      <c r="J36" s="97"/>
      <c r="K36" s="98"/>
      <c r="L36" s="98"/>
      <c r="M36" s="98"/>
      <c r="N36" s="98"/>
      <c r="O36" s="97"/>
      <c r="P36" s="97"/>
      <c r="Q36" s="97"/>
      <c r="R36" s="97"/>
      <c r="S36" s="97"/>
      <c r="T36" s="97"/>
      <c r="U36" s="97"/>
    </row>
    <row r="37" spans="1:21" ht="16.7" customHeight="1">
      <c r="A37" s="97"/>
      <c r="B37" s="97"/>
      <c r="C37" s="97"/>
      <c r="D37" s="97"/>
      <c r="E37" s="97"/>
      <c r="F37" s="97"/>
      <c r="G37" s="97"/>
      <c r="H37" s="97"/>
      <c r="I37" s="97"/>
      <c r="J37" s="97"/>
      <c r="K37" s="98"/>
      <c r="L37" s="98"/>
      <c r="M37" s="98"/>
      <c r="N37" s="98"/>
      <c r="O37" s="97"/>
      <c r="P37" s="97"/>
      <c r="Q37" s="97"/>
      <c r="R37" s="97"/>
      <c r="S37" s="97"/>
      <c r="T37" s="97"/>
      <c r="U37" s="97"/>
    </row>
    <row r="38" spans="1:21" ht="16.7" customHeight="1">
      <c r="A38" s="97"/>
      <c r="B38" s="97"/>
      <c r="C38" s="97"/>
      <c r="D38" s="97"/>
      <c r="E38" s="97"/>
      <c r="F38" s="97"/>
      <c r="G38" s="97"/>
      <c r="H38" s="97"/>
      <c r="I38" s="97"/>
      <c r="J38" s="97"/>
      <c r="K38" s="98"/>
      <c r="L38" s="98"/>
      <c r="M38" s="98"/>
      <c r="N38" s="98"/>
      <c r="O38" s="97"/>
      <c r="P38" s="97"/>
      <c r="Q38" s="97"/>
      <c r="R38" s="97"/>
      <c r="S38" s="97"/>
      <c r="T38" s="97"/>
      <c r="U38" s="97"/>
    </row>
    <row r="39" spans="1:21" ht="16.7" customHeight="1">
      <c r="A39" s="97"/>
      <c r="B39" s="97"/>
      <c r="C39" s="97"/>
      <c r="D39" s="97"/>
      <c r="E39" s="97"/>
      <c r="F39" s="97"/>
      <c r="G39" s="97"/>
      <c r="H39" s="97"/>
      <c r="I39" s="97"/>
      <c r="J39" s="97"/>
      <c r="K39" s="98"/>
      <c r="L39" s="98"/>
      <c r="M39" s="98"/>
      <c r="N39" s="98"/>
      <c r="O39" s="97"/>
      <c r="P39" s="97"/>
      <c r="Q39" s="97"/>
      <c r="R39" s="97"/>
      <c r="S39" s="97"/>
      <c r="T39" s="97"/>
      <c r="U39" s="97"/>
    </row>
    <row r="40" spans="1:21" ht="16.7" customHeight="1">
      <c r="A40" s="97"/>
      <c r="B40" s="97"/>
      <c r="C40" s="97"/>
      <c r="D40" s="97"/>
      <c r="E40" s="97"/>
      <c r="F40" s="97"/>
      <c r="G40" s="97"/>
      <c r="H40" s="97"/>
      <c r="I40" s="97"/>
      <c r="J40" s="97"/>
      <c r="K40" s="98"/>
      <c r="L40" s="98"/>
      <c r="M40" s="98"/>
      <c r="N40" s="98"/>
      <c r="O40" s="97"/>
      <c r="P40" s="97"/>
      <c r="Q40" s="97"/>
      <c r="R40" s="97"/>
      <c r="S40" s="97"/>
      <c r="T40" s="97"/>
      <c r="U40" s="97"/>
    </row>
    <row r="41" spans="1:21" ht="16.7" customHeight="1">
      <c r="A41" s="97"/>
      <c r="B41" s="97"/>
      <c r="C41" s="97"/>
      <c r="D41" s="97"/>
      <c r="E41" s="97"/>
      <c r="F41" s="97"/>
      <c r="G41" s="97"/>
      <c r="H41" s="97"/>
      <c r="I41" s="97"/>
      <c r="J41" s="97"/>
      <c r="K41" s="98"/>
      <c r="L41" s="98"/>
      <c r="M41" s="98"/>
      <c r="N41" s="98"/>
      <c r="O41" s="97"/>
      <c r="P41" s="97"/>
      <c r="Q41" s="97"/>
      <c r="R41" s="97"/>
      <c r="S41" s="97"/>
      <c r="T41" s="97"/>
      <c r="U41" s="97"/>
    </row>
    <row r="42" spans="1:21" ht="20.85" customHeight="1">
      <c r="A42" s="97"/>
      <c r="B42" s="99" t="s">
        <v>224</v>
      </c>
      <c r="C42" s="97"/>
      <c r="D42" s="97"/>
      <c r="E42" s="100"/>
      <c r="F42" s="101"/>
      <c r="G42" s="97"/>
      <c r="H42" s="97"/>
      <c r="I42" s="101"/>
      <c r="J42" s="97"/>
      <c r="K42" s="98"/>
      <c r="L42" s="98"/>
      <c r="M42" s="98"/>
      <c r="N42" s="98"/>
      <c r="O42" s="97"/>
      <c r="P42" s="97"/>
      <c r="Q42" s="97"/>
      <c r="R42" s="97"/>
      <c r="S42" s="97"/>
      <c r="T42" s="97"/>
      <c r="U42" s="97"/>
    </row>
    <row r="43" spans="1:21" ht="16.7" customHeight="1">
      <c r="A43" s="97"/>
      <c r="B43" s="97"/>
      <c r="C43" s="97"/>
      <c r="D43" s="97"/>
      <c r="E43" s="97"/>
      <c r="F43" s="97"/>
      <c r="G43" s="97"/>
      <c r="H43" s="97"/>
      <c r="I43" s="97"/>
      <c r="J43" s="97"/>
      <c r="K43" s="98"/>
      <c r="L43" s="98"/>
      <c r="M43" s="98"/>
      <c r="N43" s="98"/>
      <c r="O43" s="97"/>
      <c r="P43" s="97"/>
      <c r="Q43" s="97"/>
      <c r="R43" s="97"/>
      <c r="S43" s="97"/>
      <c r="T43" s="97"/>
      <c r="U43" s="97"/>
    </row>
    <row r="44" spans="1:21" ht="16.7" customHeight="1">
      <c r="A44" s="97"/>
      <c r="B44" s="97"/>
      <c r="C44" s="97"/>
      <c r="D44" s="97"/>
      <c r="E44" s="97"/>
      <c r="F44" s="97"/>
      <c r="G44" s="97"/>
      <c r="H44" s="97"/>
      <c r="I44" s="97"/>
      <c r="J44" s="97"/>
      <c r="K44" s="98"/>
      <c r="L44" s="98"/>
      <c r="M44" s="98"/>
      <c r="N44" s="98"/>
      <c r="O44" s="97"/>
      <c r="P44" s="97"/>
      <c r="Q44" s="97"/>
      <c r="R44" s="97"/>
      <c r="S44" s="97"/>
      <c r="T44" s="97"/>
      <c r="U44" s="97"/>
    </row>
    <row r="45" spans="1:21" ht="16.7" customHeight="1">
      <c r="A45" s="97"/>
      <c r="B45" s="97"/>
      <c r="C45" s="97"/>
      <c r="D45" s="97"/>
      <c r="E45" s="97"/>
      <c r="F45" s="97"/>
      <c r="G45" s="97"/>
      <c r="H45" s="97"/>
      <c r="I45" s="97"/>
      <c r="J45" s="97"/>
      <c r="K45" s="98"/>
      <c r="L45" s="98"/>
      <c r="M45" s="98"/>
      <c r="N45" s="98"/>
      <c r="O45" s="97"/>
      <c r="P45" s="97"/>
      <c r="Q45" s="97"/>
      <c r="R45" s="97"/>
      <c r="S45" s="97"/>
      <c r="T45" s="97"/>
      <c r="U45" s="97"/>
    </row>
    <row r="46" spans="1:21" ht="16.7" customHeight="1">
      <c r="A46" s="97"/>
      <c r="B46" s="97"/>
      <c r="C46" s="97"/>
      <c r="D46" s="97"/>
      <c r="E46" s="97"/>
      <c r="F46" s="97"/>
      <c r="G46" s="97"/>
      <c r="H46" s="97"/>
      <c r="I46" s="97"/>
      <c r="J46" s="97"/>
      <c r="K46" s="112" t="s">
        <v>224</v>
      </c>
      <c r="L46" s="103"/>
      <c r="M46" s="98"/>
      <c r="N46" s="98"/>
      <c r="O46" s="97"/>
      <c r="P46" s="97"/>
      <c r="Q46" s="97"/>
      <c r="R46" s="97"/>
      <c r="S46" s="97"/>
      <c r="T46" s="97"/>
      <c r="U46" s="97"/>
    </row>
    <row r="47" spans="1:21" ht="16.7" customHeight="1">
      <c r="A47" s="97"/>
      <c r="B47" s="97"/>
      <c r="C47" s="97"/>
      <c r="D47" s="97"/>
      <c r="E47" s="97"/>
      <c r="F47" s="97"/>
      <c r="G47" s="97"/>
      <c r="H47" s="97"/>
      <c r="I47" s="97"/>
      <c r="J47" s="104"/>
      <c r="K47" s="105" t="s">
        <v>225</v>
      </c>
      <c r="L47" s="106">
        <f>'5. EU Taxonomy Capex'!E40</f>
        <v>0.81130553383194715</v>
      </c>
      <c r="M47" s="107"/>
      <c r="N47" s="98"/>
      <c r="O47" s="97"/>
      <c r="P47" s="97"/>
      <c r="Q47" s="97"/>
      <c r="R47" s="97"/>
      <c r="S47" s="97"/>
      <c r="T47" s="97"/>
      <c r="U47" s="97"/>
    </row>
    <row r="48" spans="1:21" ht="16.7" customHeight="1">
      <c r="A48" s="97"/>
      <c r="B48" s="97"/>
      <c r="C48" s="97"/>
      <c r="D48" s="97"/>
      <c r="E48" s="97"/>
      <c r="F48" s="97"/>
      <c r="G48" s="97"/>
      <c r="H48" s="97"/>
      <c r="I48" s="97"/>
      <c r="J48" s="104"/>
      <c r="K48" s="107" t="s">
        <v>226</v>
      </c>
      <c r="L48" s="108">
        <f>'5. EU Taxonomy Capex'!E54</f>
        <v>4.1650466641637365E-2</v>
      </c>
      <c r="M48" s="107"/>
      <c r="N48" s="98"/>
      <c r="O48" s="97"/>
      <c r="P48" s="97"/>
      <c r="Q48" s="97"/>
      <c r="R48" s="97"/>
      <c r="S48" s="97"/>
      <c r="T48" s="97"/>
      <c r="U48" s="97"/>
    </row>
    <row r="49" spans="1:21" ht="16.7" customHeight="1">
      <c r="A49" s="97"/>
      <c r="B49" s="97"/>
      <c r="C49" s="97"/>
      <c r="D49" s="97"/>
      <c r="E49" s="97"/>
      <c r="F49" s="97"/>
      <c r="G49" s="97"/>
      <c r="H49" s="97"/>
      <c r="I49" s="97"/>
      <c r="J49" s="104"/>
      <c r="K49" s="109" t="s">
        <v>384</v>
      </c>
      <c r="L49" s="110">
        <f>'5. EU Taxonomy Capex'!E58</f>
        <v>0.14704399952641548</v>
      </c>
      <c r="M49" s="107"/>
      <c r="N49" s="98"/>
      <c r="O49" s="97"/>
      <c r="P49" s="97"/>
      <c r="Q49" s="97"/>
      <c r="R49" s="97"/>
      <c r="S49" s="97"/>
      <c r="T49" s="97"/>
      <c r="U49" s="97"/>
    </row>
    <row r="50" spans="1:21" ht="16.7" customHeight="1">
      <c r="A50" s="97"/>
      <c r="B50" s="97"/>
      <c r="C50" s="97"/>
      <c r="D50" s="97"/>
      <c r="E50" s="97"/>
      <c r="F50" s="97"/>
      <c r="G50" s="97"/>
      <c r="H50" s="97"/>
      <c r="I50" s="97"/>
      <c r="J50" s="97"/>
      <c r="K50" s="111"/>
      <c r="L50" s="111"/>
      <c r="M50" s="98"/>
      <c r="N50" s="98"/>
      <c r="O50" s="97"/>
      <c r="P50" s="97"/>
      <c r="Q50" s="97"/>
      <c r="R50" s="97"/>
      <c r="S50" s="97"/>
      <c r="T50" s="97"/>
      <c r="U50" s="97"/>
    </row>
    <row r="51" spans="1:21" ht="16.7" customHeight="1">
      <c r="A51" s="97"/>
      <c r="B51" s="97"/>
      <c r="C51" s="97"/>
      <c r="D51" s="97"/>
      <c r="E51" s="97"/>
      <c r="F51" s="97"/>
      <c r="G51" s="97"/>
      <c r="H51" s="97"/>
      <c r="I51" s="97"/>
      <c r="J51" s="97"/>
      <c r="K51" s="98"/>
      <c r="L51" s="98"/>
      <c r="M51" s="98"/>
      <c r="N51" s="98"/>
      <c r="O51" s="97"/>
      <c r="P51" s="97"/>
      <c r="Q51" s="97"/>
      <c r="R51" s="97"/>
      <c r="S51" s="97"/>
      <c r="T51" s="97"/>
      <c r="U51" s="97"/>
    </row>
    <row r="52" spans="1:21" ht="16.7" customHeight="1">
      <c r="A52" s="97"/>
      <c r="B52" s="97"/>
      <c r="C52" s="97"/>
      <c r="D52" s="97"/>
      <c r="E52" s="97"/>
      <c r="F52" s="97"/>
      <c r="G52" s="97"/>
      <c r="H52" s="97"/>
      <c r="I52" s="97"/>
      <c r="J52" s="97"/>
      <c r="K52" s="98"/>
      <c r="L52" s="98"/>
      <c r="M52" s="98"/>
      <c r="N52" s="98"/>
      <c r="O52" s="97"/>
      <c r="P52" s="97"/>
      <c r="Q52" s="97"/>
      <c r="R52" s="97"/>
      <c r="S52" s="97"/>
      <c r="T52" s="97"/>
      <c r="U52" s="97"/>
    </row>
    <row r="53" spans="1:21" ht="16.7" customHeight="1">
      <c r="A53" s="97"/>
      <c r="B53" s="97"/>
      <c r="C53" s="97"/>
      <c r="D53" s="97"/>
      <c r="E53" s="97"/>
      <c r="F53" s="97"/>
      <c r="G53" s="97"/>
      <c r="H53" s="97"/>
      <c r="I53" s="97"/>
      <c r="J53" s="97"/>
      <c r="K53" s="98"/>
      <c r="L53" s="98"/>
      <c r="M53" s="98"/>
      <c r="N53" s="98"/>
      <c r="O53" s="97"/>
      <c r="P53" s="97"/>
      <c r="Q53" s="97"/>
      <c r="R53" s="97"/>
      <c r="S53" s="97"/>
      <c r="T53" s="97"/>
      <c r="U53" s="97"/>
    </row>
    <row r="54" spans="1:21" ht="16.7" customHeight="1">
      <c r="A54" s="97"/>
      <c r="B54" s="97"/>
      <c r="C54" s="97"/>
      <c r="D54" s="97"/>
      <c r="E54" s="97"/>
      <c r="F54" s="97"/>
      <c r="G54" s="97"/>
      <c r="H54" s="97"/>
      <c r="I54" s="97"/>
      <c r="J54" s="97"/>
      <c r="K54" s="98"/>
      <c r="L54" s="98"/>
      <c r="M54" s="98"/>
      <c r="N54" s="98"/>
      <c r="O54" s="97"/>
      <c r="P54" s="97"/>
      <c r="Q54" s="97"/>
      <c r="R54" s="97"/>
      <c r="S54" s="97"/>
      <c r="T54" s="97"/>
      <c r="U54" s="97"/>
    </row>
    <row r="55" spans="1:21" ht="16.7" customHeight="1">
      <c r="A55" s="97"/>
      <c r="B55" s="97"/>
      <c r="C55" s="97"/>
      <c r="D55" s="97"/>
      <c r="E55" s="97"/>
      <c r="F55" s="97"/>
      <c r="G55" s="97"/>
      <c r="H55" s="97"/>
      <c r="I55" s="97"/>
      <c r="J55" s="97"/>
      <c r="K55" s="98"/>
      <c r="L55" s="98"/>
      <c r="M55" s="98"/>
      <c r="N55" s="98"/>
      <c r="O55" s="97"/>
      <c r="P55" s="97"/>
      <c r="Q55" s="97"/>
      <c r="R55" s="97"/>
      <c r="S55" s="97"/>
      <c r="T55" s="97"/>
      <c r="U55" s="97"/>
    </row>
    <row r="56" spans="1:21" ht="16.7" customHeight="1">
      <c r="A56" s="97"/>
      <c r="B56" s="97"/>
      <c r="C56" s="97"/>
      <c r="D56" s="97"/>
      <c r="E56" s="97"/>
      <c r="F56" s="97"/>
      <c r="G56" s="97"/>
      <c r="H56" s="97"/>
      <c r="I56" s="97"/>
      <c r="J56" s="97"/>
      <c r="K56" s="98"/>
      <c r="L56" s="98"/>
      <c r="M56" s="98"/>
      <c r="N56" s="98"/>
      <c r="O56" s="97"/>
      <c r="P56" s="97"/>
      <c r="Q56" s="97"/>
      <c r="R56" s="97"/>
      <c r="S56" s="97"/>
      <c r="T56" s="97"/>
      <c r="U56" s="97"/>
    </row>
    <row r="57" spans="1:21" ht="16.7" customHeight="1">
      <c r="A57" s="97"/>
      <c r="B57" s="97"/>
      <c r="C57" s="97"/>
      <c r="D57" s="97"/>
      <c r="E57" s="97"/>
      <c r="F57" s="97"/>
      <c r="G57" s="97"/>
      <c r="H57" s="97"/>
      <c r="I57" s="97"/>
      <c r="J57" s="97"/>
      <c r="K57" s="98"/>
      <c r="L57" s="98"/>
      <c r="M57" s="98"/>
      <c r="N57" s="98"/>
      <c r="O57" s="97"/>
      <c r="P57" s="97"/>
      <c r="Q57" s="97"/>
      <c r="R57" s="97"/>
      <c r="S57" s="97"/>
      <c r="T57" s="97"/>
      <c r="U57" s="97"/>
    </row>
    <row r="58" spans="1:21" ht="16.7" customHeight="1">
      <c r="A58" s="97"/>
      <c r="B58" s="97"/>
      <c r="C58" s="97"/>
      <c r="D58" s="97"/>
      <c r="E58" s="97"/>
      <c r="F58" s="97"/>
      <c r="G58" s="97"/>
      <c r="H58" s="97"/>
      <c r="I58" s="97"/>
      <c r="J58" s="97"/>
      <c r="K58" s="98"/>
      <c r="L58" s="98"/>
      <c r="M58" s="98"/>
      <c r="N58" s="98"/>
      <c r="O58" s="97"/>
      <c r="P58" s="97"/>
      <c r="Q58" s="97"/>
      <c r="R58" s="97"/>
      <c r="S58" s="97"/>
      <c r="T58" s="97"/>
      <c r="U58" s="97"/>
    </row>
    <row r="59" spans="1:21" ht="16.7" hidden="1" customHeight="1">
      <c r="A59" s="97"/>
      <c r="B59" s="97"/>
      <c r="C59" s="97"/>
      <c r="D59" s="97"/>
      <c r="E59" s="97"/>
      <c r="F59" s="97"/>
      <c r="G59" s="97"/>
      <c r="H59" s="97"/>
      <c r="I59" s="97"/>
      <c r="J59" s="97"/>
      <c r="K59" s="98"/>
      <c r="L59" s="98"/>
      <c r="M59" s="98"/>
      <c r="N59" s="98"/>
      <c r="O59" s="97"/>
      <c r="P59" s="97"/>
      <c r="Q59" s="97"/>
      <c r="R59" s="97"/>
      <c r="S59" s="97"/>
      <c r="T59" s="97"/>
      <c r="U59" s="97"/>
    </row>
    <row r="60" spans="1:21" ht="16.7" hidden="1" customHeight="1">
      <c r="A60" s="97"/>
      <c r="B60" s="97"/>
      <c r="C60" s="97"/>
      <c r="D60" s="97"/>
      <c r="E60" s="97"/>
      <c r="F60" s="97"/>
      <c r="G60" s="97"/>
      <c r="H60" s="97"/>
      <c r="I60" s="97"/>
      <c r="J60" s="97"/>
      <c r="K60" s="113"/>
      <c r="L60" s="98"/>
      <c r="M60" s="98"/>
      <c r="N60" s="98"/>
      <c r="O60" s="97"/>
      <c r="P60" s="97"/>
      <c r="Q60" s="97"/>
      <c r="R60" s="97"/>
      <c r="S60" s="97"/>
      <c r="T60" s="97"/>
      <c r="U60" s="97"/>
    </row>
  </sheetData>
  <sheetProtection sheet="1" objects="1" scenarios="1"/>
  <mergeCells count="2">
    <mergeCell ref="B2:F2"/>
    <mergeCell ref="B3:F3"/>
  </mergeCells>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0CD8-129B-4FD4-B739-48786CC040E9}">
  <sheetPr>
    <tabColor rgb="FF0000CC"/>
  </sheetPr>
  <dimension ref="A1:U71"/>
  <sheetViews>
    <sheetView showGridLines="0" showRuler="0" workbookViewId="0">
      <selection activeCell="G12" sqref="G12"/>
    </sheetView>
  </sheetViews>
  <sheetFormatPr defaultColWidth="0" defaultRowHeight="12.75" customHeight="1" zeroHeight="1"/>
  <cols>
    <col min="1" max="1" width="1.140625" style="94" customWidth="1"/>
    <col min="2" max="2" width="41.85546875" style="94" customWidth="1"/>
    <col min="3" max="3" width="9.85546875" style="94" customWidth="1"/>
    <col min="4" max="4" width="16" style="94" customWidth="1"/>
    <col min="5" max="5" width="6.7109375" style="94" customWidth="1"/>
    <col min="6" max="11" width="7.28515625" style="94" customWidth="1"/>
    <col min="12" max="17" width="7.7109375" style="94" customWidth="1"/>
    <col min="18" max="18" width="5.85546875" style="94" customWidth="1"/>
    <col min="19" max="20" width="15.42578125" style="94" customWidth="1"/>
    <col min="21" max="21" width="3" style="94" customWidth="1"/>
    <col min="22" max="16384" width="13.7109375" style="94" hidden="1"/>
  </cols>
  <sheetData>
    <row r="1" spans="2:20" ht="56.25" customHeight="1">
      <c r="B1" s="366"/>
      <c r="C1" s="366"/>
      <c r="D1" s="366"/>
    </row>
    <row r="2" spans="2:20" ht="29.1" customHeight="1">
      <c r="B2" s="367" t="s">
        <v>213</v>
      </c>
      <c r="C2" s="367"/>
      <c r="D2" s="367"/>
      <c r="E2" s="367"/>
      <c r="F2" s="367"/>
      <c r="G2" s="367"/>
    </row>
    <row r="3" spans="2:20" ht="20.85" customHeight="1">
      <c r="B3" s="96" t="s">
        <v>228</v>
      </c>
      <c r="C3" s="114"/>
    </row>
    <row r="4" spans="2:20" ht="16.7" customHeight="1">
      <c r="B4" s="115"/>
      <c r="C4" s="115"/>
    </row>
    <row r="5" spans="2:20" ht="22.5" customHeight="1">
      <c r="B5" s="368" t="s">
        <v>229</v>
      </c>
      <c r="C5" s="368"/>
      <c r="D5" s="368"/>
      <c r="E5" s="368"/>
      <c r="F5" s="368"/>
      <c r="G5" s="368"/>
      <c r="H5" s="368"/>
      <c r="I5" s="368"/>
      <c r="J5" s="368"/>
      <c r="K5" s="368"/>
      <c r="L5" s="368"/>
      <c r="M5" s="368"/>
      <c r="N5" s="368"/>
      <c r="O5" s="368"/>
      <c r="P5" s="368"/>
      <c r="Q5" s="368"/>
      <c r="R5" s="368"/>
      <c r="S5" s="368"/>
      <c r="T5" s="368"/>
    </row>
    <row r="6" spans="2:20" ht="17.45" customHeight="1" thickBot="1">
      <c r="B6" s="116"/>
      <c r="C6" s="116"/>
    </row>
    <row r="7" spans="2:20" ht="17.45" customHeight="1" thickBot="1">
      <c r="B7" s="369"/>
      <c r="C7" s="346"/>
      <c r="D7" s="346"/>
      <c r="E7" s="346"/>
      <c r="F7" s="370" t="s">
        <v>230</v>
      </c>
      <c r="G7" s="371"/>
      <c r="H7" s="371"/>
      <c r="I7" s="371"/>
      <c r="J7" s="371"/>
      <c r="K7" s="372"/>
      <c r="L7" s="370" t="s">
        <v>231</v>
      </c>
      <c r="M7" s="371"/>
      <c r="N7" s="371"/>
      <c r="O7" s="371"/>
      <c r="P7" s="371"/>
      <c r="Q7" s="372"/>
      <c r="R7" s="117"/>
    </row>
    <row r="8" spans="2:20" ht="154.15" customHeight="1" thickBot="1">
      <c r="B8" s="118" t="s">
        <v>232</v>
      </c>
      <c r="C8" s="119" t="s">
        <v>233</v>
      </c>
      <c r="D8" s="120" t="s">
        <v>215</v>
      </c>
      <c r="E8" s="121" t="s">
        <v>234</v>
      </c>
      <c r="F8" s="122" t="s">
        <v>235</v>
      </c>
      <c r="G8" s="120" t="s">
        <v>236</v>
      </c>
      <c r="H8" s="120" t="s">
        <v>237</v>
      </c>
      <c r="I8" s="120" t="s">
        <v>238</v>
      </c>
      <c r="J8" s="120" t="s">
        <v>239</v>
      </c>
      <c r="K8" s="121" t="s">
        <v>240</v>
      </c>
      <c r="L8" s="122" t="s">
        <v>235</v>
      </c>
      <c r="M8" s="120" t="s">
        <v>236</v>
      </c>
      <c r="N8" s="120" t="s">
        <v>237</v>
      </c>
      <c r="O8" s="120" t="s">
        <v>238</v>
      </c>
      <c r="P8" s="120" t="s">
        <v>239</v>
      </c>
      <c r="Q8" s="120" t="s">
        <v>240</v>
      </c>
      <c r="R8" s="120" t="s">
        <v>241</v>
      </c>
      <c r="S8" s="123" t="s">
        <v>242</v>
      </c>
      <c r="T8" s="124" t="s">
        <v>243</v>
      </c>
    </row>
    <row r="9" spans="2:20" ht="17.45" customHeight="1" thickBot="1">
      <c r="B9" s="125"/>
      <c r="C9" s="126"/>
      <c r="D9" s="127" t="s">
        <v>244</v>
      </c>
      <c r="E9" s="128" t="s">
        <v>245</v>
      </c>
      <c r="F9" s="129" t="s">
        <v>245</v>
      </c>
      <c r="G9" s="127" t="s">
        <v>245</v>
      </c>
      <c r="H9" s="127" t="s">
        <v>245</v>
      </c>
      <c r="I9" s="127" t="s">
        <v>245</v>
      </c>
      <c r="J9" s="127" t="s">
        <v>245</v>
      </c>
      <c r="K9" s="128" t="s">
        <v>245</v>
      </c>
      <c r="L9" s="129" t="s">
        <v>246</v>
      </c>
      <c r="M9" s="127" t="s">
        <v>246</v>
      </c>
      <c r="N9" s="127" t="s">
        <v>246</v>
      </c>
      <c r="O9" s="127" t="s">
        <v>246</v>
      </c>
      <c r="P9" s="127" t="s">
        <v>246</v>
      </c>
      <c r="Q9" s="128" t="s">
        <v>246</v>
      </c>
      <c r="R9" s="129" t="s">
        <v>246</v>
      </c>
      <c r="S9" s="127" t="s">
        <v>245</v>
      </c>
      <c r="T9" s="128" t="s">
        <v>247</v>
      </c>
    </row>
    <row r="10" spans="2:20" ht="16.7" customHeight="1">
      <c r="B10" s="357" t="s">
        <v>248</v>
      </c>
      <c r="C10" s="358"/>
      <c r="D10" s="358"/>
      <c r="E10" s="358"/>
      <c r="F10" s="358"/>
      <c r="G10" s="358"/>
      <c r="H10" s="358"/>
      <c r="I10" s="358"/>
      <c r="J10" s="358"/>
      <c r="K10" s="358"/>
      <c r="L10" s="358"/>
      <c r="M10" s="358"/>
      <c r="N10" s="358"/>
      <c r="O10" s="358"/>
      <c r="P10" s="358"/>
      <c r="Q10" s="358"/>
      <c r="R10" s="358"/>
      <c r="S10" s="358"/>
      <c r="T10" s="359"/>
    </row>
    <row r="11" spans="2:20" ht="16.7" customHeight="1">
      <c r="B11" s="360" t="s">
        <v>249</v>
      </c>
      <c r="C11" s="361"/>
      <c r="D11" s="361"/>
      <c r="E11" s="361"/>
      <c r="F11" s="361"/>
      <c r="G11" s="361"/>
      <c r="H11" s="361"/>
      <c r="I11" s="361"/>
      <c r="J11" s="361"/>
      <c r="K11" s="361"/>
      <c r="L11" s="361"/>
      <c r="M11" s="361"/>
      <c r="N11" s="361"/>
      <c r="O11" s="361"/>
      <c r="P11" s="361"/>
      <c r="Q11" s="361"/>
      <c r="R11" s="361"/>
      <c r="S11" s="361"/>
      <c r="T11" s="362"/>
    </row>
    <row r="12" spans="2:20" ht="29.1" customHeight="1">
      <c r="B12" s="130" t="s">
        <v>250</v>
      </c>
      <c r="C12" s="131" t="s">
        <v>251</v>
      </c>
      <c r="D12" s="132">
        <v>779.06</v>
      </c>
      <c r="E12" s="133">
        <f t="shared" ref="E12:E30" si="0">D12/$D$52</f>
        <v>4.2665158187073234E-2</v>
      </c>
      <c r="F12" s="134">
        <v>1</v>
      </c>
      <c r="G12" s="134">
        <v>0</v>
      </c>
      <c r="H12" s="135"/>
      <c r="I12" s="135"/>
      <c r="J12" s="135"/>
      <c r="K12" s="135"/>
      <c r="L12" s="136" t="s">
        <v>252</v>
      </c>
      <c r="M12" s="136" t="s">
        <v>252</v>
      </c>
      <c r="N12" s="136" t="s">
        <v>252</v>
      </c>
      <c r="O12" s="136" t="s">
        <v>252</v>
      </c>
      <c r="P12" s="136" t="s">
        <v>252</v>
      </c>
      <c r="Q12" s="136" t="s">
        <v>252</v>
      </c>
      <c r="R12" s="136" t="s">
        <v>252</v>
      </c>
      <c r="S12" s="137">
        <v>1</v>
      </c>
      <c r="T12" s="138" t="s">
        <v>253</v>
      </c>
    </row>
    <row r="13" spans="2:20" ht="29.1" customHeight="1">
      <c r="B13" s="130" t="s">
        <v>254</v>
      </c>
      <c r="C13" s="131" t="s">
        <v>251</v>
      </c>
      <c r="D13" s="132">
        <v>745.07</v>
      </c>
      <c r="E13" s="133">
        <f t="shared" si="0"/>
        <v>4.0803698573207016E-2</v>
      </c>
      <c r="F13" s="134">
        <v>1</v>
      </c>
      <c r="G13" s="134">
        <v>0</v>
      </c>
      <c r="H13" s="135"/>
      <c r="I13" s="135"/>
      <c r="J13" s="135"/>
      <c r="K13" s="135"/>
      <c r="L13" s="136" t="s">
        <v>252</v>
      </c>
      <c r="M13" s="136" t="s">
        <v>252</v>
      </c>
      <c r="N13" s="136" t="s">
        <v>252</v>
      </c>
      <c r="O13" s="136" t="s">
        <v>252</v>
      </c>
      <c r="P13" s="136" t="s">
        <v>252</v>
      </c>
      <c r="Q13" s="136" t="s">
        <v>252</v>
      </c>
      <c r="R13" s="136" t="s">
        <v>252</v>
      </c>
      <c r="S13" s="137">
        <v>1</v>
      </c>
      <c r="T13" s="138" t="s">
        <v>253</v>
      </c>
    </row>
    <row r="14" spans="2:20" ht="29.1" customHeight="1">
      <c r="B14" s="130" t="s">
        <v>255</v>
      </c>
      <c r="C14" s="131" t="s">
        <v>251</v>
      </c>
      <c r="D14" s="132">
        <v>360.35</v>
      </c>
      <c r="E14" s="133">
        <f t="shared" si="0"/>
        <v>1.9734538742474061E-2</v>
      </c>
      <c r="F14" s="134">
        <v>1</v>
      </c>
      <c r="G14" s="134">
        <v>0</v>
      </c>
      <c r="H14" s="135"/>
      <c r="I14" s="135"/>
      <c r="J14" s="135"/>
      <c r="K14" s="135"/>
      <c r="L14" s="136" t="s">
        <v>252</v>
      </c>
      <c r="M14" s="136" t="s">
        <v>252</v>
      </c>
      <c r="N14" s="136" t="s">
        <v>252</v>
      </c>
      <c r="O14" s="136" t="s">
        <v>252</v>
      </c>
      <c r="P14" s="136" t="s">
        <v>252</v>
      </c>
      <c r="Q14" s="136" t="s">
        <v>252</v>
      </c>
      <c r="R14" s="136" t="s">
        <v>252</v>
      </c>
      <c r="S14" s="137">
        <v>1</v>
      </c>
      <c r="T14" s="138" t="s">
        <v>253</v>
      </c>
    </row>
    <row r="15" spans="2:20" ht="29.1" customHeight="1">
      <c r="B15" s="130" t="s">
        <v>256</v>
      </c>
      <c r="C15" s="131" t="s">
        <v>251</v>
      </c>
      <c r="D15" s="132">
        <v>510.29</v>
      </c>
      <c r="E15" s="133">
        <f t="shared" si="0"/>
        <v>2.794599077257413E-2</v>
      </c>
      <c r="F15" s="134">
        <v>1</v>
      </c>
      <c r="G15" s="134">
        <v>0</v>
      </c>
      <c r="H15" s="135"/>
      <c r="I15" s="135"/>
      <c r="J15" s="135"/>
      <c r="K15" s="135"/>
      <c r="L15" s="136" t="s">
        <v>252</v>
      </c>
      <c r="M15" s="136" t="s">
        <v>252</v>
      </c>
      <c r="N15" s="136" t="s">
        <v>252</v>
      </c>
      <c r="O15" s="136" t="s">
        <v>252</v>
      </c>
      <c r="P15" s="136" t="s">
        <v>252</v>
      </c>
      <c r="Q15" s="136" t="s">
        <v>252</v>
      </c>
      <c r="R15" s="136" t="s">
        <v>252</v>
      </c>
      <c r="S15" s="137">
        <v>1</v>
      </c>
      <c r="T15" s="138" t="s">
        <v>253</v>
      </c>
    </row>
    <row r="16" spans="2:20" ht="29.1" customHeight="1">
      <c r="B16" s="130" t="s">
        <v>257</v>
      </c>
      <c r="C16" s="131" t="s">
        <v>258</v>
      </c>
      <c r="D16" s="132">
        <v>2088</v>
      </c>
      <c r="E16" s="133">
        <f t="shared" si="0"/>
        <v>0.11434915191976089</v>
      </c>
      <c r="F16" s="139">
        <v>1</v>
      </c>
      <c r="G16" s="134">
        <v>0</v>
      </c>
      <c r="H16" s="135"/>
      <c r="I16" s="135"/>
      <c r="J16" s="135"/>
      <c r="K16" s="135"/>
      <c r="L16" s="136" t="s">
        <v>252</v>
      </c>
      <c r="M16" s="136" t="s">
        <v>252</v>
      </c>
      <c r="N16" s="136" t="s">
        <v>252</v>
      </c>
      <c r="O16" s="136" t="s">
        <v>252</v>
      </c>
      <c r="P16" s="136" t="s">
        <v>252</v>
      </c>
      <c r="Q16" s="136" t="s">
        <v>252</v>
      </c>
      <c r="R16" s="136" t="s">
        <v>252</v>
      </c>
      <c r="S16" s="137">
        <v>1</v>
      </c>
      <c r="T16" s="138" t="s">
        <v>253</v>
      </c>
    </row>
    <row r="17" spans="2:20" ht="27.75" customHeight="1">
      <c r="B17" s="130" t="s">
        <v>259</v>
      </c>
      <c r="C17" s="131" t="s">
        <v>251</v>
      </c>
      <c r="D17" s="132">
        <v>1012</v>
      </c>
      <c r="E17" s="133">
        <f t="shared" si="0"/>
        <v>5.5422098535822806E-2</v>
      </c>
      <c r="F17" s="140">
        <v>1</v>
      </c>
      <c r="G17" s="134">
        <v>0</v>
      </c>
      <c r="H17" s="135"/>
      <c r="I17" s="135"/>
      <c r="J17" s="135"/>
      <c r="K17" s="135"/>
      <c r="L17" s="136" t="s">
        <v>252</v>
      </c>
      <c r="M17" s="136" t="s">
        <v>252</v>
      </c>
      <c r="N17" s="136" t="s">
        <v>252</v>
      </c>
      <c r="O17" s="136" t="s">
        <v>252</v>
      </c>
      <c r="P17" s="136" t="s">
        <v>252</v>
      </c>
      <c r="Q17" s="136" t="s">
        <v>252</v>
      </c>
      <c r="R17" s="136" t="s">
        <v>252</v>
      </c>
      <c r="S17" s="137">
        <v>1</v>
      </c>
      <c r="T17" s="136" t="s">
        <v>253</v>
      </c>
    </row>
    <row r="18" spans="2:20" ht="29.1" customHeight="1">
      <c r="B18" s="130" t="s">
        <v>260</v>
      </c>
      <c r="C18" s="131" t="s">
        <v>251</v>
      </c>
      <c r="D18" s="132">
        <v>2384.974375577438</v>
      </c>
      <c r="E18" s="133">
        <f t="shared" si="0"/>
        <v>0.13061292969235697</v>
      </c>
      <c r="F18" s="139">
        <v>1</v>
      </c>
      <c r="G18" s="134">
        <v>0</v>
      </c>
      <c r="H18" s="135"/>
      <c r="I18" s="135"/>
      <c r="J18" s="135"/>
      <c r="K18" s="135"/>
      <c r="L18" s="136" t="s">
        <v>252</v>
      </c>
      <c r="M18" s="136" t="s">
        <v>252</v>
      </c>
      <c r="N18" s="136" t="s">
        <v>252</v>
      </c>
      <c r="O18" s="136" t="s">
        <v>252</v>
      </c>
      <c r="P18" s="136" t="s">
        <v>252</v>
      </c>
      <c r="Q18" s="136" t="s">
        <v>252</v>
      </c>
      <c r="R18" s="136" t="s">
        <v>252</v>
      </c>
      <c r="S18" s="137">
        <v>1</v>
      </c>
      <c r="T18" s="138" t="s">
        <v>253</v>
      </c>
    </row>
    <row r="19" spans="2:20" ht="29.1" customHeight="1">
      <c r="B19" s="130" t="s">
        <v>261</v>
      </c>
      <c r="C19" s="131" t="s">
        <v>251</v>
      </c>
      <c r="D19" s="132">
        <v>30.00702796181211</v>
      </c>
      <c r="E19" s="133">
        <f t="shared" si="0"/>
        <v>1.6433324708169377E-3</v>
      </c>
      <c r="F19" s="139">
        <v>1</v>
      </c>
      <c r="G19" s="134">
        <v>0</v>
      </c>
      <c r="H19" s="135"/>
      <c r="I19" s="135"/>
      <c r="J19" s="135"/>
      <c r="K19" s="135"/>
      <c r="L19" s="136" t="s">
        <v>252</v>
      </c>
      <c r="M19" s="136" t="s">
        <v>252</v>
      </c>
      <c r="N19" s="136" t="s">
        <v>252</v>
      </c>
      <c r="O19" s="136" t="s">
        <v>252</v>
      </c>
      <c r="P19" s="136" t="s">
        <v>252</v>
      </c>
      <c r="Q19" s="136" t="s">
        <v>252</v>
      </c>
      <c r="R19" s="136" t="s">
        <v>252</v>
      </c>
      <c r="S19" s="137">
        <v>1</v>
      </c>
      <c r="T19" s="138" t="s">
        <v>253</v>
      </c>
    </row>
    <row r="20" spans="2:20" ht="30.75" customHeight="1">
      <c r="B20" s="130" t="s">
        <v>262</v>
      </c>
      <c r="C20" s="131" t="s">
        <v>251</v>
      </c>
      <c r="D20" s="132">
        <v>2689.3640879047989</v>
      </c>
      <c r="E20" s="133">
        <f t="shared" si="0"/>
        <v>0.1472828077851413</v>
      </c>
      <c r="F20" s="139">
        <v>1</v>
      </c>
      <c r="G20" s="134">
        <v>0</v>
      </c>
      <c r="H20" s="135"/>
      <c r="I20" s="135"/>
      <c r="J20" s="135"/>
      <c r="K20" s="135"/>
      <c r="L20" s="136" t="s">
        <v>252</v>
      </c>
      <c r="M20" s="136" t="s">
        <v>252</v>
      </c>
      <c r="N20" s="136" t="s">
        <v>252</v>
      </c>
      <c r="O20" s="136" t="s">
        <v>252</v>
      </c>
      <c r="P20" s="136" t="s">
        <v>252</v>
      </c>
      <c r="Q20" s="136" t="s">
        <v>252</v>
      </c>
      <c r="R20" s="136" t="s">
        <v>252</v>
      </c>
      <c r="S20" s="137">
        <v>1</v>
      </c>
      <c r="T20" s="138" t="s">
        <v>253</v>
      </c>
    </row>
    <row r="21" spans="2:20" ht="29.1" customHeight="1">
      <c r="B21" s="130" t="s">
        <v>263</v>
      </c>
      <c r="C21" s="131" t="s">
        <v>258</v>
      </c>
      <c r="D21" s="132">
        <v>266.47820147350296</v>
      </c>
      <c r="E21" s="133">
        <f t="shared" si="0"/>
        <v>1.459365725268115E-2</v>
      </c>
      <c r="F21" s="139">
        <v>1</v>
      </c>
      <c r="G21" s="134">
        <v>0</v>
      </c>
      <c r="H21" s="135"/>
      <c r="I21" s="135"/>
      <c r="J21" s="135"/>
      <c r="K21" s="135"/>
      <c r="L21" s="136" t="s">
        <v>252</v>
      </c>
      <c r="M21" s="136" t="s">
        <v>252</v>
      </c>
      <c r="N21" s="136" t="s">
        <v>252</v>
      </c>
      <c r="O21" s="136" t="s">
        <v>252</v>
      </c>
      <c r="P21" s="136" t="s">
        <v>252</v>
      </c>
      <c r="Q21" s="136" t="s">
        <v>252</v>
      </c>
      <c r="R21" s="136" t="s">
        <v>252</v>
      </c>
      <c r="S21" s="137">
        <v>1</v>
      </c>
      <c r="T21" s="138" t="s">
        <v>253</v>
      </c>
    </row>
    <row r="22" spans="2:20" ht="29.1" customHeight="1">
      <c r="B22" s="130" t="s">
        <v>264</v>
      </c>
      <c r="C22" s="131" t="s">
        <v>265</v>
      </c>
      <c r="D22" s="132">
        <v>138.5</v>
      </c>
      <c r="E22" s="133">
        <f t="shared" si="0"/>
        <v>7.5849413509994652E-3</v>
      </c>
      <c r="F22" s="134">
        <v>1</v>
      </c>
      <c r="G22" s="134">
        <v>0</v>
      </c>
      <c r="H22" s="135"/>
      <c r="I22" s="135"/>
      <c r="J22" s="135"/>
      <c r="K22" s="135"/>
      <c r="L22" s="136" t="s">
        <v>252</v>
      </c>
      <c r="M22" s="136" t="s">
        <v>252</v>
      </c>
      <c r="N22" s="136" t="s">
        <v>252</v>
      </c>
      <c r="O22" s="136" t="s">
        <v>252</v>
      </c>
      <c r="P22" s="136" t="s">
        <v>252</v>
      </c>
      <c r="Q22" s="136" t="s">
        <v>252</v>
      </c>
      <c r="R22" s="136" t="s">
        <v>252</v>
      </c>
      <c r="S22" s="137">
        <v>1</v>
      </c>
      <c r="T22" s="138" t="s">
        <v>253</v>
      </c>
    </row>
    <row r="23" spans="2:20" ht="29.1" customHeight="1">
      <c r="B23" s="130" t="s">
        <v>266</v>
      </c>
      <c r="C23" s="131" t="s">
        <v>265</v>
      </c>
      <c r="D23" s="132">
        <v>0</v>
      </c>
      <c r="E23" s="133">
        <f t="shared" si="0"/>
        <v>0</v>
      </c>
      <c r="F23" s="134">
        <v>1</v>
      </c>
      <c r="G23" s="134">
        <v>0</v>
      </c>
      <c r="H23" s="135"/>
      <c r="I23" s="135"/>
      <c r="J23" s="135"/>
      <c r="K23" s="135"/>
      <c r="L23" s="136" t="s">
        <v>252</v>
      </c>
      <c r="M23" s="136" t="s">
        <v>252</v>
      </c>
      <c r="N23" s="136" t="s">
        <v>252</v>
      </c>
      <c r="O23" s="136" t="s">
        <v>252</v>
      </c>
      <c r="P23" s="136" t="s">
        <v>252</v>
      </c>
      <c r="Q23" s="136" t="s">
        <v>252</v>
      </c>
      <c r="R23" s="136" t="s">
        <v>252</v>
      </c>
      <c r="S23" s="137">
        <v>1</v>
      </c>
      <c r="T23" s="138" t="s">
        <v>253</v>
      </c>
    </row>
    <row r="24" spans="2:20" ht="29.1" customHeight="1">
      <c r="B24" s="130" t="s">
        <v>267</v>
      </c>
      <c r="C24" s="131" t="s">
        <v>265</v>
      </c>
      <c r="D24" s="132">
        <v>0</v>
      </c>
      <c r="E24" s="133">
        <f t="shared" si="0"/>
        <v>0</v>
      </c>
      <c r="F24" s="134">
        <v>1</v>
      </c>
      <c r="G24" s="134">
        <v>0</v>
      </c>
      <c r="H24" s="135"/>
      <c r="I24" s="135"/>
      <c r="J24" s="135"/>
      <c r="K24" s="135"/>
      <c r="L24" s="136" t="s">
        <v>252</v>
      </c>
      <c r="M24" s="136" t="s">
        <v>252</v>
      </c>
      <c r="N24" s="136" t="s">
        <v>252</v>
      </c>
      <c r="O24" s="136" t="s">
        <v>252</v>
      </c>
      <c r="P24" s="136" t="s">
        <v>252</v>
      </c>
      <c r="Q24" s="136" t="s">
        <v>252</v>
      </c>
      <c r="R24" s="136" t="s">
        <v>252</v>
      </c>
      <c r="S24" s="137">
        <v>1</v>
      </c>
      <c r="T24" s="138" t="s">
        <v>253</v>
      </c>
    </row>
    <row r="25" spans="2:20" ht="29.1" customHeight="1">
      <c r="B25" s="130" t="s">
        <v>268</v>
      </c>
      <c r="C25" s="131" t="s">
        <v>258</v>
      </c>
      <c r="D25" s="132">
        <v>159.4</v>
      </c>
      <c r="E25" s="133">
        <f t="shared" si="0"/>
        <v>8.7295281685871098E-3</v>
      </c>
      <c r="F25" s="134">
        <v>1</v>
      </c>
      <c r="G25" s="134">
        <v>0</v>
      </c>
      <c r="H25" s="135"/>
      <c r="I25" s="135"/>
      <c r="J25" s="135"/>
      <c r="K25" s="135"/>
      <c r="L25" s="136" t="s">
        <v>252</v>
      </c>
      <c r="M25" s="136" t="s">
        <v>252</v>
      </c>
      <c r="N25" s="136" t="s">
        <v>252</v>
      </c>
      <c r="O25" s="136" t="s">
        <v>252</v>
      </c>
      <c r="P25" s="136" t="s">
        <v>252</v>
      </c>
      <c r="Q25" s="136" t="s">
        <v>252</v>
      </c>
      <c r="R25" s="136" t="s">
        <v>252</v>
      </c>
      <c r="S25" s="137">
        <v>1</v>
      </c>
      <c r="T25" s="138" t="s">
        <v>253</v>
      </c>
    </row>
    <row r="26" spans="2:20" ht="29.1" customHeight="1">
      <c r="B26" s="130" t="s">
        <v>269</v>
      </c>
      <c r="C26" s="131" t="s">
        <v>258</v>
      </c>
      <c r="D26" s="132">
        <v>70.5</v>
      </c>
      <c r="E26" s="133">
        <f t="shared" si="0"/>
        <v>3.8609268248769842E-3</v>
      </c>
      <c r="F26" s="134">
        <v>1</v>
      </c>
      <c r="G26" s="134">
        <v>0</v>
      </c>
      <c r="H26" s="135"/>
      <c r="I26" s="135"/>
      <c r="J26" s="135"/>
      <c r="K26" s="135"/>
      <c r="L26" s="136" t="s">
        <v>252</v>
      </c>
      <c r="M26" s="136" t="s">
        <v>252</v>
      </c>
      <c r="N26" s="136" t="s">
        <v>252</v>
      </c>
      <c r="O26" s="136" t="s">
        <v>252</v>
      </c>
      <c r="P26" s="136" t="s">
        <v>252</v>
      </c>
      <c r="Q26" s="136" t="s">
        <v>252</v>
      </c>
      <c r="R26" s="136" t="s">
        <v>252</v>
      </c>
      <c r="S26" s="137">
        <v>1</v>
      </c>
      <c r="T26" s="138" t="s">
        <v>253</v>
      </c>
    </row>
    <row r="27" spans="2:20" ht="15" customHeight="1">
      <c r="B27" s="130" t="s">
        <v>270</v>
      </c>
      <c r="C27" s="131" t="s">
        <v>258</v>
      </c>
      <c r="D27" s="132">
        <v>149.19999999999999</v>
      </c>
      <c r="E27" s="133">
        <f t="shared" si="0"/>
        <v>8.1709259896687366E-3</v>
      </c>
      <c r="F27" s="134">
        <v>1</v>
      </c>
      <c r="G27" s="134">
        <v>0</v>
      </c>
      <c r="H27" s="135"/>
      <c r="I27" s="135"/>
      <c r="J27" s="135"/>
      <c r="K27" s="135"/>
      <c r="L27" s="136" t="s">
        <v>252</v>
      </c>
      <c r="M27" s="136" t="s">
        <v>252</v>
      </c>
      <c r="N27" s="136" t="s">
        <v>252</v>
      </c>
      <c r="O27" s="136" t="s">
        <v>252</v>
      </c>
      <c r="P27" s="136" t="s">
        <v>252</v>
      </c>
      <c r="Q27" s="136" t="s">
        <v>252</v>
      </c>
      <c r="R27" s="136" t="s">
        <v>252</v>
      </c>
      <c r="S27" s="137">
        <v>1</v>
      </c>
      <c r="T27" s="138" t="s">
        <v>253</v>
      </c>
    </row>
    <row r="28" spans="2:20" ht="15" customHeight="1">
      <c r="B28" s="130" t="s">
        <v>271</v>
      </c>
      <c r="C28" s="131" t="s">
        <v>258</v>
      </c>
      <c r="D28" s="132">
        <v>95</v>
      </c>
      <c r="E28" s="133">
        <f t="shared" si="0"/>
        <v>5.202667352671113E-3</v>
      </c>
      <c r="F28" s="134">
        <v>1</v>
      </c>
      <c r="G28" s="134">
        <v>0</v>
      </c>
      <c r="H28" s="135"/>
      <c r="I28" s="135"/>
      <c r="J28" s="135"/>
      <c r="K28" s="135"/>
      <c r="L28" s="136" t="s">
        <v>252</v>
      </c>
      <c r="M28" s="136" t="s">
        <v>252</v>
      </c>
      <c r="N28" s="136" t="s">
        <v>252</v>
      </c>
      <c r="O28" s="136" t="s">
        <v>252</v>
      </c>
      <c r="P28" s="136" t="s">
        <v>252</v>
      </c>
      <c r="Q28" s="136" t="s">
        <v>252</v>
      </c>
      <c r="R28" s="136" t="s">
        <v>252</v>
      </c>
      <c r="S28" s="137">
        <v>1</v>
      </c>
      <c r="T28" s="138" t="s">
        <v>253</v>
      </c>
    </row>
    <row r="29" spans="2:20" ht="29.1" customHeight="1">
      <c r="B29" s="130" t="s">
        <v>272</v>
      </c>
      <c r="C29" s="131" t="s">
        <v>258</v>
      </c>
      <c r="D29" s="132">
        <v>0.1</v>
      </c>
      <c r="E29" s="133">
        <f t="shared" si="0"/>
        <v>5.4764919501801197E-6</v>
      </c>
      <c r="F29" s="134">
        <v>1</v>
      </c>
      <c r="G29" s="134">
        <v>0</v>
      </c>
      <c r="H29" s="135"/>
      <c r="I29" s="135"/>
      <c r="J29" s="135"/>
      <c r="K29" s="135"/>
      <c r="L29" s="136" t="s">
        <v>252</v>
      </c>
      <c r="M29" s="136" t="s">
        <v>252</v>
      </c>
      <c r="N29" s="136" t="s">
        <v>252</v>
      </c>
      <c r="O29" s="136" t="s">
        <v>252</v>
      </c>
      <c r="P29" s="136" t="s">
        <v>252</v>
      </c>
      <c r="Q29" s="136" t="s">
        <v>252</v>
      </c>
      <c r="R29" s="136" t="s">
        <v>252</v>
      </c>
      <c r="S29" s="137">
        <v>1</v>
      </c>
      <c r="T29" s="138" t="s">
        <v>253</v>
      </c>
    </row>
    <row r="30" spans="2:20" ht="29.1" customHeight="1">
      <c r="B30" s="130" t="s">
        <v>273</v>
      </c>
      <c r="C30" s="131" t="s">
        <v>258</v>
      </c>
      <c r="D30" s="132">
        <v>5.6</v>
      </c>
      <c r="E30" s="133">
        <f t="shared" si="0"/>
        <v>3.0668354921008667E-4</v>
      </c>
      <c r="F30" s="134">
        <v>1</v>
      </c>
      <c r="G30" s="134">
        <v>0</v>
      </c>
      <c r="H30" s="135"/>
      <c r="I30" s="135"/>
      <c r="J30" s="135"/>
      <c r="K30" s="135"/>
      <c r="L30" s="136" t="s">
        <v>252</v>
      </c>
      <c r="M30" s="136" t="s">
        <v>252</v>
      </c>
      <c r="N30" s="136" t="s">
        <v>252</v>
      </c>
      <c r="O30" s="136" t="s">
        <v>252</v>
      </c>
      <c r="P30" s="136" t="s">
        <v>252</v>
      </c>
      <c r="Q30" s="136" t="s">
        <v>252</v>
      </c>
      <c r="R30" s="136" t="s">
        <v>252</v>
      </c>
      <c r="S30" s="137">
        <v>1</v>
      </c>
      <c r="T30" s="138" t="s">
        <v>253</v>
      </c>
    </row>
    <row r="31" spans="2:20" ht="33.4" customHeight="1" thickBot="1">
      <c r="B31" s="355" t="s">
        <v>216</v>
      </c>
      <c r="C31" s="356"/>
      <c r="D31" s="144">
        <f>SUM(D12:D30)</f>
        <v>11483.893692917552</v>
      </c>
      <c r="E31" s="141">
        <f>D31/D52</f>
        <v>0.62891451365987217</v>
      </c>
      <c r="F31" s="134">
        <v>1</v>
      </c>
      <c r="G31" s="134">
        <v>0</v>
      </c>
      <c r="H31" s="135"/>
      <c r="I31" s="135"/>
      <c r="J31" s="135"/>
      <c r="K31" s="135"/>
      <c r="L31" s="131"/>
      <c r="M31" s="131"/>
      <c r="N31" s="131"/>
      <c r="O31" s="131"/>
      <c r="P31" s="131"/>
      <c r="Q31" s="131"/>
      <c r="R31" s="131"/>
      <c r="S31" s="131"/>
      <c r="T31" s="142"/>
    </row>
    <row r="32" spans="2:20" ht="16.7" customHeight="1" thickTop="1">
      <c r="B32" s="360" t="s">
        <v>274</v>
      </c>
      <c r="C32" s="361"/>
      <c r="D32" s="363"/>
      <c r="E32" s="363"/>
      <c r="F32" s="361"/>
      <c r="G32" s="361"/>
      <c r="H32" s="361"/>
      <c r="I32" s="361"/>
      <c r="J32" s="361"/>
      <c r="K32" s="361"/>
      <c r="L32" s="361"/>
      <c r="M32" s="361"/>
      <c r="N32" s="361"/>
      <c r="O32" s="361"/>
      <c r="P32" s="361"/>
      <c r="Q32" s="361"/>
      <c r="R32" s="361"/>
      <c r="S32" s="361"/>
      <c r="T32" s="362"/>
    </row>
    <row r="33" spans="2:20" ht="29.1" customHeight="1">
      <c r="B33" s="130" t="s">
        <v>275</v>
      </c>
      <c r="C33" s="131" t="s">
        <v>251</v>
      </c>
      <c r="D33" s="132">
        <v>6.69</v>
      </c>
      <c r="E33" s="133">
        <f t="shared" ref="E33:E46" si="1">D33/$D$52</f>
        <v>3.6637731146704999E-4</v>
      </c>
      <c r="F33" s="135"/>
      <c r="G33" s="135"/>
      <c r="H33" s="135"/>
      <c r="I33" s="135"/>
      <c r="J33" s="135"/>
      <c r="K33" s="135"/>
      <c r="L33" s="135"/>
      <c r="M33" s="135"/>
      <c r="N33" s="135"/>
      <c r="O33" s="135"/>
      <c r="P33" s="135"/>
      <c r="Q33" s="135"/>
      <c r="R33" s="135"/>
      <c r="S33" s="135"/>
      <c r="T33" s="143"/>
    </row>
    <row r="34" spans="2:20" ht="29.1" customHeight="1">
      <c r="B34" s="130" t="s">
        <v>276</v>
      </c>
      <c r="C34" s="131" t="s">
        <v>251</v>
      </c>
      <c r="D34" s="132">
        <v>3.22</v>
      </c>
      <c r="E34" s="133">
        <f t="shared" si="1"/>
        <v>1.7634304079579985E-4</v>
      </c>
      <c r="F34" s="135"/>
      <c r="G34" s="135"/>
      <c r="H34" s="135"/>
      <c r="I34" s="135"/>
      <c r="J34" s="135"/>
      <c r="K34" s="135"/>
      <c r="L34" s="135"/>
      <c r="M34" s="135"/>
      <c r="N34" s="135"/>
      <c r="O34" s="135"/>
      <c r="P34" s="135"/>
      <c r="Q34" s="135"/>
      <c r="R34" s="135"/>
      <c r="S34" s="135"/>
      <c r="T34" s="143"/>
    </row>
    <row r="35" spans="2:20" ht="29.1" customHeight="1">
      <c r="B35" s="130" t="s">
        <v>277</v>
      </c>
      <c r="C35" s="131" t="s">
        <v>251</v>
      </c>
      <c r="D35" s="132">
        <v>0</v>
      </c>
      <c r="E35" s="133">
        <f t="shared" si="1"/>
        <v>0</v>
      </c>
      <c r="F35" s="135"/>
      <c r="G35" s="135"/>
      <c r="H35" s="135"/>
      <c r="I35" s="135"/>
      <c r="J35" s="135"/>
      <c r="K35" s="135"/>
      <c r="L35" s="135"/>
      <c r="M35" s="135"/>
      <c r="N35" s="135"/>
      <c r="O35" s="135"/>
      <c r="P35" s="135"/>
      <c r="Q35" s="135"/>
      <c r="R35" s="135"/>
      <c r="S35" s="135"/>
      <c r="T35" s="143"/>
    </row>
    <row r="36" spans="2:20" ht="29.1" customHeight="1">
      <c r="B36" s="130" t="s">
        <v>278</v>
      </c>
      <c r="C36" s="131" t="s">
        <v>251</v>
      </c>
      <c r="D36" s="132">
        <v>6.05</v>
      </c>
      <c r="E36" s="133">
        <f t="shared" si="1"/>
        <v>3.3132776298589719E-4</v>
      </c>
      <c r="F36" s="135"/>
      <c r="G36" s="135"/>
      <c r="H36" s="135"/>
      <c r="I36" s="135"/>
      <c r="J36" s="135"/>
      <c r="K36" s="135"/>
      <c r="L36" s="135"/>
      <c r="M36" s="135"/>
      <c r="N36" s="135"/>
      <c r="O36" s="135"/>
      <c r="P36" s="135"/>
      <c r="Q36" s="135"/>
      <c r="R36" s="135"/>
      <c r="S36" s="135"/>
      <c r="T36" s="143"/>
    </row>
    <row r="37" spans="2:20" ht="29.1" customHeight="1">
      <c r="B37" s="130" t="s">
        <v>279</v>
      </c>
      <c r="C37" s="131" t="s">
        <v>258</v>
      </c>
      <c r="D37" s="132">
        <v>42</v>
      </c>
      <c r="E37" s="133">
        <f t="shared" si="1"/>
        <v>2.3001266190756501E-3</v>
      </c>
      <c r="F37" s="135"/>
      <c r="G37" s="135"/>
      <c r="H37" s="135"/>
      <c r="I37" s="135"/>
      <c r="J37" s="135"/>
      <c r="K37" s="135"/>
      <c r="L37" s="135"/>
      <c r="M37" s="135"/>
      <c r="N37" s="135"/>
      <c r="O37" s="135"/>
      <c r="P37" s="135"/>
      <c r="Q37" s="135"/>
      <c r="R37" s="135"/>
      <c r="S37" s="135"/>
      <c r="T37" s="143"/>
    </row>
    <row r="38" spans="2:20" ht="29.1" customHeight="1">
      <c r="B38" s="130" t="s">
        <v>280</v>
      </c>
      <c r="C38" s="131" t="s">
        <v>258</v>
      </c>
      <c r="D38" s="132">
        <v>544.04321012026503</v>
      </c>
      <c r="E38" s="133">
        <f t="shared" si="1"/>
        <v>2.9794482607737826E-2</v>
      </c>
      <c r="F38" s="135"/>
      <c r="G38" s="135"/>
      <c r="H38" s="135"/>
      <c r="I38" s="135"/>
      <c r="J38" s="135"/>
      <c r="K38" s="135"/>
      <c r="L38" s="135"/>
      <c r="M38" s="135"/>
      <c r="N38" s="135"/>
      <c r="O38" s="135"/>
      <c r="P38" s="135"/>
      <c r="Q38" s="135"/>
      <c r="R38" s="135"/>
      <c r="S38" s="135"/>
      <c r="T38" s="143"/>
    </row>
    <row r="39" spans="2:20" ht="29.1" customHeight="1">
      <c r="B39" s="130" t="s">
        <v>281</v>
      </c>
      <c r="C39" s="131" t="s">
        <v>258</v>
      </c>
      <c r="D39" s="132">
        <v>-6.8068573955479037</v>
      </c>
      <c r="E39" s="133">
        <f t="shared" si="1"/>
        <v>-3.7277699732742107E-4</v>
      </c>
      <c r="F39" s="135"/>
      <c r="G39" s="135"/>
      <c r="H39" s="135"/>
      <c r="I39" s="135"/>
      <c r="J39" s="135"/>
      <c r="K39" s="135"/>
      <c r="L39" s="135"/>
      <c r="M39" s="135"/>
      <c r="N39" s="135"/>
      <c r="O39" s="135"/>
      <c r="P39" s="135"/>
      <c r="Q39" s="135"/>
      <c r="R39" s="135"/>
      <c r="S39" s="135"/>
      <c r="T39" s="143"/>
    </row>
    <row r="40" spans="2:20" ht="29.1" customHeight="1">
      <c r="B40" s="130" t="s">
        <v>282</v>
      </c>
      <c r="C40" s="131" t="s">
        <v>258</v>
      </c>
      <c r="D40" s="132">
        <v>0</v>
      </c>
      <c r="E40" s="133">
        <f t="shared" si="1"/>
        <v>0</v>
      </c>
      <c r="F40" s="135"/>
      <c r="G40" s="135"/>
      <c r="H40" s="135"/>
      <c r="I40" s="135"/>
      <c r="J40" s="135"/>
      <c r="K40" s="135"/>
      <c r="L40" s="135"/>
      <c r="M40" s="135"/>
      <c r="N40" s="135"/>
      <c r="O40" s="135"/>
      <c r="P40" s="135"/>
      <c r="Q40" s="135"/>
      <c r="R40" s="135"/>
      <c r="S40" s="135"/>
      <c r="T40" s="143"/>
    </row>
    <row r="41" spans="2:20" ht="15" customHeight="1">
      <c r="B41" s="130" t="s">
        <v>283</v>
      </c>
      <c r="C41" s="131" t="s">
        <v>258</v>
      </c>
      <c r="D41" s="132">
        <v>12.208122428674084</v>
      </c>
      <c r="E41" s="133">
        <f t="shared" si="1"/>
        <v>6.6857684207446988E-4</v>
      </c>
      <c r="F41" s="135"/>
      <c r="G41" s="135"/>
      <c r="H41" s="135"/>
      <c r="I41" s="135"/>
      <c r="J41" s="135"/>
      <c r="K41" s="135"/>
      <c r="L41" s="135"/>
      <c r="M41" s="135"/>
      <c r="N41" s="135"/>
      <c r="O41" s="135"/>
      <c r="P41" s="135"/>
      <c r="Q41" s="135"/>
      <c r="R41" s="135"/>
      <c r="S41" s="135"/>
      <c r="T41" s="143"/>
    </row>
    <row r="42" spans="2:20" ht="15" customHeight="1">
      <c r="B42" s="130" t="s">
        <v>284</v>
      </c>
      <c r="C42" s="131" t="s">
        <v>258</v>
      </c>
      <c r="D42" s="132">
        <v>10.636701753831819</v>
      </c>
      <c r="E42" s="133">
        <f t="shared" si="1"/>
        <v>5.8251811531326715E-4</v>
      </c>
      <c r="F42" s="135"/>
      <c r="G42" s="135"/>
      <c r="H42" s="135"/>
      <c r="I42" s="135"/>
      <c r="J42" s="135"/>
      <c r="K42" s="135"/>
      <c r="L42" s="135"/>
      <c r="M42" s="135"/>
      <c r="N42" s="135"/>
      <c r="O42" s="135"/>
      <c r="P42" s="135"/>
      <c r="Q42" s="135"/>
      <c r="R42" s="135"/>
      <c r="S42" s="135"/>
      <c r="T42" s="143"/>
    </row>
    <row r="43" spans="2:20" ht="15" customHeight="1">
      <c r="B43" s="130" t="s">
        <v>285</v>
      </c>
      <c r="C43" s="131" t="s">
        <v>258</v>
      </c>
      <c r="D43" s="132">
        <v>0.58434738662476216</v>
      </c>
      <c r="E43" s="133">
        <f t="shared" si="1"/>
        <v>3.2001737589593001E-5</v>
      </c>
      <c r="F43" s="135"/>
      <c r="G43" s="135"/>
      <c r="H43" s="135"/>
      <c r="I43" s="135"/>
      <c r="J43" s="135"/>
      <c r="K43" s="135"/>
      <c r="L43" s="135"/>
      <c r="M43" s="135"/>
      <c r="N43" s="135"/>
      <c r="O43" s="135"/>
      <c r="P43" s="135"/>
      <c r="Q43" s="135"/>
      <c r="R43" s="135"/>
      <c r="S43" s="135"/>
      <c r="T43" s="143"/>
    </row>
    <row r="44" spans="2:20" ht="29.1" customHeight="1">
      <c r="B44" s="130" t="s">
        <v>386</v>
      </c>
      <c r="C44" s="131" t="s">
        <v>265</v>
      </c>
      <c r="D44" s="132">
        <v>385.4</v>
      </c>
      <c r="E44" s="133">
        <f t="shared" si="1"/>
        <v>2.1106399975994179E-2</v>
      </c>
      <c r="F44" s="135"/>
      <c r="G44" s="135"/>
      <c r="H44" s="135"/>
      <c r="I44" s="135"/>
      <c r="J44" s="135"/>
      <c r="K44" s="135"/>
      <c r="L44" s="135"/>
      <c r="M44" s="135"/>
      <c r="N44" s="135"/>
      <c r="O44" s="135"/>
      <c r="P44" s="135"/>
      <c r="Q44" s="135"/>
      <c r="R44" s="135"/>
      <c r="S44" s="135"/>
      <c r="T44" s="143"/>
    </row>
    <row r="45" spans="2:20" ht="34.15" customHeight="1" thickBot="1">
      <c r="B45" s="355" t="s">
        <v>217</v>
      </c>
      <c r="C45" s="356"/>
      <c r="D45" s="144">
        <f>SUM(D33:D44)</f>
        <v>1004.0255242938479</v>
      </c>
      <c r="E45" s="145">
        <f t="shared" si="1"/>
        <v>5.4985377015706313E-2</v>
      </c>
      <c r="F45" s="135"/>
      <c r="G45" s="135"/>
      <c r="H45" s="135"/>
      <c r="I45" s="135"/>
      <c r="J45" s="135"/>
      <c r="K45" s="135"/>
      <c r="L45" s="135"/>
      <c r="M45" s="135"/>
      <c r="N45" s="135"/>
      <c r="O45" s="135"/>
      <c r="P45" s="135"/>
      <c r="Q45" s="135"/>
      <c r="R45" s="135"/>
      <c r="S45" s="135"/>
      <c r="T45" s="143"/>
    </row>
    <row r="46" spans="2:20" ht="33.4" customHeight="1" thickTop="1" thickBot="1">
      <c r="B46" s="364" t="s">
        <v>286</v>
      </c>
      <c r="C46" s="365"/>
      <c r="D46" s="146">
        <f>D45+D31</f>
        <v>12487.9192172114</v>
      </c>
      <c r="E46" s="147">
        <f t="shared" si="1"/>
        <v>0.68389989067557844</v>
      </c>
      <c r="F46" s="148"/>
      <c r="G46" s="148"/>
      <c r="H46" s="149"/>
      <c r="I46" s="149"/>
      <c r="J46" s="149"/>
      <c r="K46" s="149"/>
      <c r="L46" s="149"/>
      <c r="M46" s="149"/>
      <c r="N46" s="149"/>
      <c r="O46" s="149"/>
      <c r="P46" s="149"/>
      <c r="Q46" s="149"/>
      <c r="R46" s="149"/>
      <c r="S46" s="149"/>
      <c r="T46" s="150"/>
    </row>
    <row r="47" spans="2:20" ht="16.7" customHeight="1" thickTop="1">
      <c r="B47" s="348"/>
      <c r="C47" s="349"/>
      <c r="D47" s="350"/>
      <c r="E47" s="350"/>
      <c r="F47" s="349"/>
      <c r="G47" s="349"/>
      <c r="H47" s="349"/>
      <c r="I47" s="349"/>
      <c r="J47" s="349"/>
      <c r="K47" s="349"/>
      <c r="L47" s="349"/>
      <c r="M47" s="349"/>
      <c r="N47" s="349"/>
      <c r="O47" s="349"/>
      <c r="P47" s="349"/>
      <c r="Q47" s="349"/>
      <c r="R47" s="349"/>
      <c r="S47" s="349"/>
      <c r="T47" s="351"/>
    </row>
    <row r="48" spans="2:20" ht="16.7" customHeight="1">
      <c r="B48" s="352" t="s">
        <v>287</v>
      </c>
      <c r="C48" s="353"/>
      <c r="D48" s="353"/>
      <c r="E48" s="353"/>
      <c r="F48" s="353"/>
      <c r="G48" s="353"/>
      <c r="H48" s="353"/>
      <c r="I48" s="353"/>
      <c r="J48" s="353"/>
      <c r="K48" s="353"/>
      <c r="L48" s="353"/>
      <c r="M48" s="353"/>
      <c r="N48" s="353"/>
      <c r="O48" s="353"/>
      <c r="P48" s="353"/>
      <c r="Q48" s="353"/>
      <c r="R48" s="353"/>
      <c r="S48" s="353"/>
      <c r="T48" s="354"/>
    </row>
    <row r="49" spans="2:20" ht="30" customHeight="1">
      <c r="B49" s="355" t="s">
        <v>218</v>
      </c>
      <c r="C49" s="356"/>
      <c r="D49" s="151">
        <f>SUM(D50:D51)</f>
        <v>5771.9451101178956</v>
      </c>
      <c r="E49" s="152">
        <f>D49/D52</f>
        <v>0.31610010932442156</v>
      </c>
      <c r="F49" s="135"/>
      <c r="G49" s="135"/>
      <c r="H49" s="135"/>
      <c r="I49" s="135"/>
      <c r="J49" s="135"/>
      <c r="K49" s="135"/>
      <c r="L49" s="135"/>
      <c r="M49" s="135"/>
      <c r="N49" s="135"/>
      <c r="O49" s="135"/>
      <c r="P49" s="135"/>
      <c r="Q49" s="135"/>
      <c r="R49" s="135"/>
      <c r="S49" s="135"/>
      <c r="T49" s="135"/>
    </row>
    <row r="50" spans="2:20" ht="16.7" customHeight="1">
      <c r="B50" s="130" t="s">
        <v>288</v>
      </c>
      <c r="C50" s="131"/>
      <c r="D50" s="132">
        <v>5543.1035163498818</v>
      </c>
      <c r="E50" s="153">
        <f>D50/D52</f>
        <v>0.30356761786305242</v>
      </c>
      <c r="F50" s="135"/>
      <c r="G50" s="135"/>
      <c r="H50" s="135"/>
      <c r="I50" s="135"/>
      <c r="J50" s="135"/>
      <c r="K50" s="135"/>
      <c r="L50" s="135"/>
      <c r="M50" s="135"/>
      <c r="N50" s="135"/>
      <c r="O50" s="135"/>
      <c r="P50" s="135"/>
      <c r="Q50" s="135"/>
      <c r="R50" s="135"/>
      <c r="S50" s="135"/>
      <c r="T50" s="135"/>
    </row>
    <row r="51" spans="2:20" ht="16.7" customHeight="1">
      <c r="B51" s="130" t="s">
        <v>289</v>
      </c>
      <c r="C51" s="131"/>
      <c r="D51" s="132">
        <v>228.84159376801412</v>
      </c>
      <c r="E51" s="216">
        <f>D51/D52</f>
        <v>1.2532491461369182E-2</v>
      </c>
      <c r="F51" s="135"/>
      <c r="G51" s="135"/>
      <c r="H51" s="135"/>
      <c r="I51" s="135"/>
      <c r="J51" s="135"/>
      <c r="K51" s="135"/>
      <c r="L51" s="135"/>
      <c r="M51" s="135"/>
      <c r="N51" s="135"/>
      <c r="O51" s="135"/>
      <c r="P51" s="135"/>
      <c r="Q51" s="135"/>
      <c r="R51" s="135"/>
      <c r="S51" s="135"/>
      <c r="T51" s="135"/>
    </row>
    <row r="52" spans="2:20" ht="17.45" customHeight="1" thickBot="1">
      <c r="B52" s="154" t="s">
        <v>290</v>
      </c>
      <c r="C52" s="155"/>
      <c r="D52" s="144">
        <f>D46+D49</f>
        <v>18259.864327329295</v>
      </c>
      <c r="E52" s="217">
        <f>D52/D52</f>
        <v>1</v>
      </c>
      <c r="F52" s="149"/>
      <c r="G52" s="149"/>
      <c r="H52" s="149"/>
      <c r="I52" s="149"/>
      <c r="J52" s="149"/>
      <c r="K52" s="149"/>
      <c r="L52" s="149"/>
      <c r="M52" s="149"/>
      <c r="N52" s="149"/>
      <c r="O52" s="149"/>
      <c r="P52" s="149"/>
      <c r="Q52" s="149"/>
      <c r="R52" s="149"/>
      <c r="S52" s="149"/>
      <c r="T52" s="150"/>
    </row>
    <row r="53" spans="2:20" ht="17.45" customHeight="1" thickTop="1">
      <c r="B53" s="156"/>
      <c r="C53" s="156"/>
      <c r="D53" s="157"/>
      <c r="E53" s="197"/>
      <c r="F53" s="156"/>
      <c r="G53" s="156"/>
      <c r="H53" s="156"/>
      <c r="I53" s="156"/>
      <c r="J53" s="156"/>
      <c r="K53" s="156"/>
      <c r="L53" s="156"/>
      <c r="M53" s="156"/>
      <c r="N53" s="156"/>
      <c r="O53" s="156"/>
      <c r="P53" s="156"/>
      <c r="Q53" s="156"/>
      <c r="R53" s="156"/>
      <c r="S53" s="156"/>
      <c r="T53" s="156"/>
    </row>
    <row r="54" spans="2:20" ht="16.7" customHeight="1"/>
    <row r="55" spans="2:20" ht="16.7" hidden="1" customHeight="1"/>
    <row r="56" spans="2:20" ht="16.7" hidden="1" customHeight="1"/>
    <row r="57" spans="2:20" ht="16.7" hidden="1" customHeight="1"/>
    <row r="58" spans="2:20" ht="16.7" hidden="1" customHeight="1"/>
    <row r="59" spans="2:20" ht="16.7" hidden="1" customHeight="1"/>
    <row r="60" spans="2:20" ht="16.7" hidden="1" customHeight="1"/>
    <row r="61" spans="2:20" ht="16.7" hidden="1" customHeight="1"/>
    <row r="62" spans="2:20" ht="16.7" hidden="1" customHeight="1"/>
    <row r="63" spans="2:20" ht="16.7" hidden="1" customHeight="1"/>
    <row r="64" spans="2:20" ht="16.7" hidden="1" customHeight="1"/>
    <row r="65" ht="16.7" hidden="1" customHeight="1"/>
    <row r="66" ht="16.7" hidden="1" customHeight="1"/>
    <row r="67" ht="16.7" hidden="1" customHeight="1"/>
    <row r="68" ht="16.7" hidden="1" customHeight="1"/>
    <row r="69" ht="16.7" hidden="1" customHeight="1"/>
    <row r="70"/>
    <row r="71"/>
  </sheetData>
  <sheetProtection sheet="1" objects="1" scenarios="1"/>
  <mergeCells count="15">
    <mergeCell ref="B1:D1"/>
    <mergeCell ref="B2:G2"/>
    <mergeCell ref="B5:T5"/>
    <mergeCell ref="B7:E7"/>
    <mergeCell ref="F7:K7"/>
    <mergeCell ref="L7:Q7"/>
    <mergeCell ref="B47:T47"/>
    <mergeCell ref="B48:T48"/>
    <mergeCell ref="B49:C49"/>
    <mergeCell ref="B10:T10"/>
    <mergeCell ref="B11:T11"/>
    <mergeCell ref="B31:C31"/>
    <mergeCell ref="B32:T32"/>
    <mergeCell ref="B45:C45"/>
    <mergeCell ref="B46:C46"/>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4C3C-0411-4587-8921-738046395679}">
  <sheetPr>
    <tabColor rgb="FF0000CC"/>
  </sheetPr>
  <dimension ref="A1:V73"/>
  <sheetViews>
    <sheetView showGridLines="0" showRuler="0" topLeftCell="A44" workbookViewId="0">
      <selection activeCell="E56" sqref="E56"/>
    </sheetView>
  </sheetViews>
  <sheetFormatPr defaultColWidth="0" defaultRowHeight="12.75" customHeight="1" zeroHeight="1"/>
  <cols>
    <col min="1" max="1" width="1.140625" style="94" customWidth="1"/>
    <col min="2" max="2" width="38.85546875" style="94" customWidth="1"/>
    <col min="3" max="3" width="9.85546875" style="94" customWidth="1"/>
    <col min="4" max="4" width="18.28515625" style="94" customWidth="1"/>
    <col min="5" max="5" width="8.5703125" style="94" customWidth="1"/>
    <col min="6" max="11" width="7.28515625" style="94" customWidth="1"/>
    <col min="12" max="17" width="7.7109375" style="94" customWidth="1"/>
    <col min="18" max="18" width="5.85546875" style="94" customWidth="1"/>
    <col min="19" max="20" width="15.42578125" style="94" customWidth="1"/>
    <col min="21" max="21" width="3" style="94" customWidth="1"/>
    <col min="22" max="16384" width="13.7109375" style="94" hidden="1"/>
  </cols>
  <sheetData>
    <row r="1" spans="2:22" ht="56.25" customHeight="1">
      <c r="B1" s="95"/>
    </row>
    <row r="2" spans="2:22" ht="29.1" customHeight="1">
      <c r="B2" s="367" t="s">
        <v>213</v>
      </c>
      <c r="C2" s="367"/>
      <c r="D2" s="367"/>
      <c r="E2" s="367"/>
      <c r="F2" s="367"/>
      <c r="G2" s="367"/>
    </row>
    <row r="3" spans="2:22" ht="20.85" customHeight="1">
      <c r="B3" s="376" t="s">
        <v>347</v>
      </c>
      <c r="C3" s="376"/>
      <c r="D3" s="376"/>
      <c r="E3" s="376"/>
      <c r="F3" s="376"/>
      <c r="G3" s="376"/>
    </row>
    <row r="4" spans="2:22" ht="16.7" customHeight="1">
      <c r="B4" s="115"/>
      <c r="C4" s="115"/>
    </row>
    <row r="5" spans="2:22" ht="16.7" customHeight="1">
      <c r="B5" s="377" t="s">
        <v>291</v>
      </c>
      <c r="C5" s="377"/>
      <c r="D5" s="377"/>
      <c r="E5" s="377"/>
      <c r="F5" s="377"/>
      <c r="G5" s="377"/>
      <c r="H5" s="377"/>
      <c r="I5" s="377"/>
      <c r="J5" s="377"/>
      <c r="K5" s="377"/>
      <c r="L5" s="377"/>
      <c r="M5" s="377"/>
      <c r="N5" s="377"/>
      <c r="O5" s="377"/>
      <c r="P5" s="377"/>
      <c r="Q5" s="377"/>
      <c r="R5" s="377"/>
      <c r="S5" s="377"/>
      <c r="T5" s="377"/>
    </row>
    <row r="6" spans="2:22" ht="16.7" customHeight="1">
      <c r="B6" s="377"/>
      <c r="C6" s="377"/>
      <c r="D6" s="377"/>
      <c r="E6" s="377"/>
      <c r="F6" s="377"/>
      <c r="G6" s="377"/>
      <c r="H6" s="377"/>
      <c r="I6" s="377"/>
      <c r="J6" s="377"/>
      <c r="K6" s="377"/>
      <c r="L6" s="377"/>
      <c r="M6" s="377"/>
      <c r="N6" s="377"/>
      <c r="O6" s="377"/>
      <c r="P6" s="377"/>
      <c r="Q6" s="377"/>
      <c r="R6" s="377"/>
      <c r="S6" s="377"/>
      <c r="T6" s="377"/>
    </row>
    <row r="7" spans="2:22" ht="16.7" customHeight="1">
      <c r="B7" s="159"/>
      <c r="C7" s="160"/>
    </row>
    <row r="8" spans="2:22" ht="17.45" customHeight="1" thickBot="1">
      <c r="B8" s="116"/>
      <c r="C8" s="116"/>
    </row>
    <row r="9" spans="2:22" ht="17.45" customHeight="1" thickBot="1">
      <c r="B9" s="369"/>
      <c r="C9" s="346"/>
      <c r="D9" s="346"/>
      <c r="E9" s="346"/>
      <c r="F9" s="370" t="s">
        <v>230</v>
      </c>
      <c r="G9" s="371"/>
      <c r="H9" s="371"/>
      <c r="I9" s="371"/>
      <c r="J9" s="371"/>
      <c r="K9" s="372"/>
      <c r="L9" s="370" t="s">
        <v>231</v>
      </c>
      <c r="M9" s="371"/>
      <c r="N9" s="371"/>
      <c r="O9" s="371"/>
      <c r="P9" s="371"/>
      <c r="Q9" s="372"/>
      <c r="R9" s="117"/>
    </row>
    <row r="10" spans="2:22" ht="154.15" customHeight="1" thickBot="1">
      <c r="B10" s="118" t="s">
        <v>232</v>
      </c>
      <c r="C10" s="119" t="s">
        <v>233</v>
      </c>
      <c r="D10" s="120" t="s">
        <v>292</v>
      </c>
      <c r="E10" s="121" t="s">
        <v>234</v>
      </c>
      <c r="F10" s="122" t="s">
        <v>235</v>
      </c>
      <c r="G10" s="120" t="s">
        <v>236</v>
      </c>
      <c r="H10" s="120" t="s">
        <v>237</v>
      </c>
      <c r="I10" s="120" t="s">
        <v>238</v>
      </c>
      <c r="J10" s="120" t="s">
        <v>239</v>
      </c>
      <c r="K10" s="121" t="s">
        <v>240</v>
      </c>
      <c r="L10" s="122" t="s">
        <v>235</v>
      </c>
      <c r="M10" s="120" t="s">
        <v>236</v>
      </c>
      <c r="N10" s="120" t="s">
        <v>237</v>
      </c>
      <c r="O10" s="120" t="s">
        <v>238</v>
      </c>
      <c r="P10" s="120" t="s">
        <v>239</v>
      </c>
      <c r="Q10" s="120" t="s">
        <v>240</v>
      </c>
      <c r="R10" s="120" t="s">
        <v>241</v>
      </c>
      <c r="S10" s="123" t="s">
        <v>293</v>
      </c>
      <c r="T10" s="124" t="s">
        <v>243</v>
      </c>
      <c r="U10" s="161"/>
      <c r="V10" s="162"/>
    </row>
    <row r="11" spans="2:22" ht="17.45" customHeight="1" thickBot="1">
      <c r="B11" s="125"/>
      <c r="C11" s="126"/>
      <c r="D11" s="127" t="s">
        <v>244</v>
      </c>
      <c r="E11" s="128" t="s">
        <v>245</v>
      </c>
      <c r="F11" s="129" t="s">
        <v>245</v>
      </c>
      <c r="G11" s="127" t="s">
        <v>245</v>
      </c>
      <c r="H11" s="127" t="s">
        <v>245</v>
      </c>
      <c r="I11" s="127" t="s">
        <v>245</v>
      </c>
      <c r="J11" s="127" t="s">
        <v>245</v>
      </c>
      <c r="K11" s="128" t="s">
        <v>245</v>
      </c>
      <c r="L11" s="129" t="s">
        <v>246</v>
      </c>
      <c r="M11" s="127" t="s">
        <v>246</v>
      </c>
      <c r="N11" s="127" t="s">
        <v>246</v>
      </c>
      <c r="O11" s="127" t="s">
        <v>246</v>
      </c>
      <c r="P11" s="127" t="s">
        <v>246</v>
      </c>
      <c r="Q11" s="128" t="s">
        <v>246</v>
      </c>
      <c r="R11" s="129" t="s">
        <v>246</v>
      </c>
      <c r="S11" s="127" t="s">
        <v>245</v>
      </c>
      <c r="T11" s="128" t="s">
        <v>247</v>
      </c>
      <c r="U11" s="163"/>
      <c r="V11" s="162"/>
    </row>
    <row r="12" spans="2:22" ht="16.7" customHeight="1">
      <c r="B12" s="357" t="s">
        <v>248</v>
      </c>
      <c r="C12" s="358"/>
      <c r="D12" s="358"/>
      <c r="E12" s="358"/>
      <c r="F12" s="358"/>
      <c r="G12" s="358"/>
      <c r="H12" s="358"/>
      <c r="I12" s="358"/>
      <c r="J12" s="358"/>
      <c r="K12" s="358"/>
      <c r="L12" s="358"/>
      <c r="M12" s="358"/>
      <c r="N12" s="358"/>
      <c r="O12" s="358"/>
      <c r="P12" s="358"/>
      <c r="Q12" s="358"/>
      <c r="R12" s="358"/>
      <c r="S12" s="358"/>
      <c r="T12" s="359"/>
      <c r="U12" s="163"/>
      <c r="V12" s="162"/>
    </row>
    <row r="13" spans="2:22" ht="16.7" customHeight="1">
      <c r="B13" s="360" t="s">
        <v>249</v>
      </c>
      <c r="C13" s="361"/>
      <c r="D13" s="361"/>
      <c r="E13" s="361"/>
      <c r="F13" s="361"/>
      <c r="G13" s="361"/>
      <c r="H13" s="361"/>
      <c r="I13" s="361"/>
      <c r="J13" s="361"/>
      <c r="K13" s="361"/>
      <c r="L13" s="361"/>
      <c r="M13" s="361"/>
      <c r="N13" s="361"/>
      <c r="O13" s="361"/>
      <c r="P13" s="361"/>
      <c r="Q13" s="361"/>
      <c r="R13" s="361"/>
      <c r="S13" s="361"/>
      <c r="T13" s="362"/>
      <c r="U13" s="163"/>
      <c r="V13" s="162"/>
    </row>
    <row r="14" spans="2:22" ht="33.4" customHeight="1">
      <c r="B14" s="164" t="s">
        <v>250</v>
      </c>
      <c r="C14" s="165" t="s">
        <v>251</v>
      </c>
      <c r="D14" s="132">
        <v>189.4</v>
      </c>
      <c r="E14" s="153">
        <f t="shared" ref="E14:E21" si="0">D14/$D$56</f>
        <v>3.5469122311735837E-2</v>
      </c>
      <c r="F14" s="139">
        <v>1</v>
      </c>
      <c r="G14" s="215">
        <v>0</v>
      </c>
      <c r="H14" s="135"/>
      <c r="I14" s="135"/>
      <c r="J14" s="135"/>
      <c r="K14" s="135"/>
      <c r="L14" s="136" t="s">
        <v>252</v>
      </c>
      <c r="M14" s="136" t="s">
        <v>252</v>
      </c>
      <c r="N14" s="136" t="s">
        <v>252</v>
      </c>
      <c r="O14" s="136" t="s">
        <v>252</v>
      </c>
      <c r="P14" s="136" t="s">
        <v>252</v>
      </c>
      <c r="Q14" s="136" t="s">
        <v>252</v>
      </c>
      <c r="R14" s="136" t="s">
        <v>252</v>
      </c>
      <c r="S14" s="137">
        <v>1</v>
      </c>
      <c r="T14" s="138" t="s">
        <v>253</v>
      </c>
      <c r="U14" s="163"/>
      <c r="V14" s="162"/>
    </row>
    <row r="15" spans="2:22" ht="33.4" customHeight="1">
      <c r="B15" s="164" t="s">
        <v>254</v>
      </c>
      <c r="C15" s="165" t="s">
        <v>251</v>
      </c>
      <c r="D15" s="132">
        <v>179.2</v>
      </c>
      <c r="E15" s="153">
        <f t="shared" si="0"/>
        <v>3.3558958385760618E-2</v>
      </c>
      <c r="F15" s="139">
        <v>1</v>
      </c>
      <c r="G15" s="215">
        <v>0</v>
      </c>
      <c r="H15" s="135"/>
      <c r="I15" s="135"/>
      <c r="J15" s="135"/>
      <c r="K15" s="135"/>
      <c r="L15" s="136" t="s">
        <v>252</v>
      </c>
      <c r="M15" s="136" t="s">
        <v>252</v>
      </c>
      <c r="N15" s="136" t="s">
        <v>252</v>
      </c>
      <c r="O15" s="136" t="s">
        <v>252</v>
      </c>
      <c r="P15" s="136" t="s">
        <v>252</v>
      </c>
      <c r="Q15" s="136" t="s">
        <v>252</v>
      </c>
      <c r="R15" s="136" t="s">
        <v>252</v>
      </c>
      <c r="S15" s="137">
        <v>1</v>
      </c>
      <c r="T15" s="138" t="s">
        <v>253</v>
      </c>
      <c r="U15" s="163"/>
      <c r="V15" s="162"/>
    </row>
    <row r="16" spans="2:22" ht="33.4" customHeight="1">
      <c r="B16" s="164" t="s">
        <v>255</v>
      </c>
      <c r="C16" s="165" t="s">
        <v>251</v>
      </c>
      <c r="D16" s="132">
        <v>93.9</v>
      </c>
      <c r="E16" s="153">
        <f t="shared" si="0"/>
        <v>1.7584744377360059E-2</v>
      </c>
      <c r="F16" s="139">
        <v>1</v>
      </c>
      <c r="G16" s="215">
        <v>0</v>
      </c>
      <c r="H16" s="135"/>
      <c r="I16" s="135"/>
      <c r="J16" s="135"/>
      <c r="K16" s="135"/>
      <c r="L16" s="136" t="s">
        <v>252</v>
      </c>
      <c r="M16" s="136" t="s">
        <v>252</v>
      </c>
      <c r="N16" s="136" t="s">
        <v>252</v>
      </c>
      <c r="O16" s="136" t="s">
        <v>252</v>
      </c>
      <c r="P16" s="136" t="s">
        <v>252</v>
      </c>
      <c r="Q16" s="136" t="s">
        <v>252</v>
      </c>
      <c r="R16" s="136" t="s">
        <v>252</v>
      </c>
      <c r="S16" s="137">
        <v>1</v>
      </c>
      <c r="T16" s="138" t="s">
        <v>253</v>
      </c>
      <c r="U16" s="163"/>
      <c r="V16" s="162"/>
    </row>
    <row r="17" spans="2:22" ht="33.4" customHeight="1">
      <c r="B17" s="164" t="s">
        <v>256</v>
      </c>
      <c r="C17" s="165" t="s">
        <v>251</v>
      </c>
      <c r="D17" s="132">
        <v>145.80000000000001</v>
      </c>
      <c r="E17" s="153">
        <f t="shared" si="0"/>
        <v>2.7304107883057472E-2</v>
      </c>
      <c r="F17" s="139">
        <v>1</v>
      </c>
      <c r="G17" s="215">
        <v>0</v>
      </c>
      <c r="H17" s="135"/>
      <c r="I17" s="135"/>
      <c r="J17" s="135"/>
      <c r="K17" s="135"/>
      <c r="L17" s="136" t="s">
        <v>252</v>
      </c>
      <c r="M17" s="136" t="s">
        <v>252</v>
      </c>
      <c r="N17" s="136" t="s">
        <v>252</v>
      </c>
      <c r="O17" s="136" t="s">
        <v>252</v>
      </c>
      <c r="P17" s="136" t="s">
        <v>252</v>
      </c>
      <c r="Q17" s="136" t="s">
        <v>252</v>
      </c>
      <c r="R17" s="136" t="s">
        <v>252</v>
      </c>
      <c r="S17" s="137">
        <v>1</v>
      </c>
      <c r="T17" s="138" t="s">
        <v>253</v>
      </c>
      <c r="U17" s="163"/>
      <c r="V17" s="162"/>
    </row>
    <row r="18" spans="2:22" ht="33.4" customHeight="1">
      <c r="B18" s="164" t="s">
        <v>257</v>
      </c>
      <c r="C18" s="165" t="s">
        <v>258</v>
      </c>
      <c r="D18" s="132">
        <v>796.9</v>
      </c>
      <c r="E18" s="153">
        <f t="shared" si="0"/>
        <v>0.14923623849114195</v>
      </c>
      <c r="F18" s="139">
        <v>1</v>
      </c>
      <c r="G18" s="215">
        <v>0</v>
      </c>
      <c r="H18" s="135"/>
      <c r="I18" s="135"/>
      <c r="J18" s="135"/>
      <c r="K18" s="135"/>
      <c r="L18" s="136" t="s">
        <v>252</v>
      </c>
      <c r="M18" s="136" t="s">
        <v>252</v>
      </c>
      <c r="N18" s="136" t="s">
        <v>252</v>
      </c>
      <c r="O18" s="136" t="s">
        <v>252</v>
      </c>
      <c r="P18" s="136" t="s">
        <v>252</v>
      </c>
      <c r="Q18" s="136" t="s">
        <v>252</v>
      </c>
      <c r="R18" s="136" t="s">
        <v>252</v>
      </c>
      <c r="S18" s="137">
        <v>1</v>
      </c>
      <c r="T18" s="138" t="s">
        <v>253</v>
      </c>
      <c r="U18" s="163"/>
      <c r="V18" s="162"/>
    </row>
    <row r="19" spans="2:22" ht="33.4" customHeight="1">
      <c r="B19" s="164" t="s">
        <v>259</v>
      </c>
      <c r="C19" s="165" t="s">
        <v>251</v>
      </c>
      <c r="D19" s="132">
        <v>1408.66</v>
      </c>
      <c r="E19" s="153">
        <f t="shared" si="0"/>
        <v>0.26380112901610248</v>
      </c>
      <c r="F19" s="140">
        <v>1</v>
      </c>
      <c r="G19" s="215">
        <v>0</v>
      </c>
      <c r="H19" s="135"/>
      <c r="I19" s="135"/>
      <c r="J19" s="135"/>
      <c r="K19" s="135"/>
      <c r="L19" s="136" t="s">
        <v>252</v>
      </c>
      <c r="M19" s="136" t="s">
        <v>252</v>
      </c>
      <c r="N19" s="136" t="s">
        <v>252</v>
      </c>
      <c r="O19" s="136" t="s">
        <v>252</v>
      </c>
      <c r="P19" s="136" t="s">
        <v>252</v>
      </c>
      <c r="Q19" s="136" t="s">
        <v>252</v>
      </c>
      <c r="R19" s="136" t="s">
        <v>252</v>
      </c>
      <c r="S19" s="137">
        <v>1</v>
      </c>
      <c r="T19" s="138" t="s">
        <v>253</v>
      </c>
      <c r="U19" s="163"/>
      <c r="V19" s="162"/>
    </row>
    <row r="20" spans="2:22" ht="33.4" customHeight="1">
      <c r="B20" s="164" t="s">
        <v>260</v>
      </c>
      <c r="C20" s="165" t="s">
        <v>251</v>
      </c>
      <c r="D20" s="132">
        <v>190.56831731642413</v>
      </c>
      <c r="E20" s="153">
        <f t="shared" si="0"/>
        <v>3.568791423251285E-2</v>
      </c>
      <c r="F20" s="139">
        <v>1</v>
      </c>
      <c r="G20" s="215">
        <v>0</v>
      </c>
      <c r="H20" s="135"/>
      <c r="I20" s="135"/>
      <c r="J20" s="135"/>
      <c r="K20" s="135"/>
      <c r="L20" s="136" t="s">
        <v>252</v>
      </c>
      <c r="M20" s="136" t="s">
        <v>252</v>
      </c>
      <c r="N20" s="136" t="s">
        <v>252</v>
      </c>
      <c r="O20" s="136" t="s">
        <v>252</v>
      </c>
      <c r="P20" s="136" t="s">
        <v>252</v>
      </c>
      <c r="Q20" s="136" t="s">
        <v>252</v>
      </c>
      <c r="R20" s="136" t="s">
        <v>252</v>
      </c>
      <c r="S20" s="137">
        <v>1</v>
      </c>
      <c r="T20" s="138" t="s">
        <v>253</v>
      </c>
      <c r="U20" s="163"/>
      <c r="V20" s="162"/>
    </row>
    <row r="21" spans="2:22" ht="33.4" customHeight="1">
      <c r="B21" s="164" t="s">
        <v>261</v>
      </c>
      <c r="C21" s="165" t="s">
        <v>251</v>
      </c>
      <c r="D21" s="132">
        <v>2.4637349273908891</v>
      </c>
      <c r="E21" s="153">
        <f t="shared" si="0"/>
        <v>4.6138603739874896E-4</v>
      </c>
      <c r="F21" s="139">
        <v>1</v>
      </c>
      <c r="G21" s="215">
        <v>0</v>
      </c>
      <c r="H21" s="135"/>
      <c r="I21" s="135"/>
      <c r="J21" s="135"/>
      <c r="K21" s="135"/>
      <c r="L21" s="136" t="s">
        <v>252</v>
      </c>
      <c r="M21" s="136" t="s">
        <v>252</v>
      </c>
      <c r="N21" s="136" t="s">
        <v>252</v>
      </c>
      <c r="O21" s="136" t="s">
        <v>252</v>
      </c>
      <c r="P21" s="136" t="s">
        <v>252</v>
      </c>
      <c r="Q21" s="136" t="s">
        <v>252</v>
      </c>
      <c r="R21" s="136" t="s">
        <v>252</v>
      </c>
      <c r="S21" s="137">
        <v>1</v>
      </c>
      <c r="T21" s="138" t="s">
        <v>253</v>
      </c>
      <c r="U21" s="163"/>
      <c r="V21" s="162"/>
    </row>
    <row r="22" spans="2:22" ht="29.1" customHeight="1">
      <c r="B22" s="164" t="s">
        <v>262</v>
      </c>
      <c r="C22" s="165" t="s">
        <v>251</v>
      </c>
      <c r="D22" s="132">
        <v>262.28511414515503</v>
      </c>
      <c r="E22" s="153">
        <v>0.36439134632262599</v>
      </c>
      <c r="F22" s="166">
        <v>0.36</v>
      </c>
      <c r="G22" s="139">
        <v>1</v>
      </c>
      <c r="H22" s="135"/>
      <c r="I22" s="135"/>
      <c r="J22" s="135"/>
      <c r="K22" s="135"/>
      <c r="L22" s="136" t="s">
        <v>252</v>
      </c>
      <c r="M22" s="136" t="s">
        <v>252</v>
      </c>
      <c r="N22" s="136" t="s">
        <v>252</v>
      </c>
      <c r="O22" s="136" t="s">
        <v>252</v>
      </c>
      <c r="P22" s="136" t="s">
        <v>252</v>
      </c>
      <c r="Q22" s="136" t="s">
        <v>252</v>
      </c>
      <c r="R22" s="136" t="s">
        <v>252</v>
      </c>
      <c r="S22" s="167">
        <v>1.36</v>
      </c>
      <c r="T22" s="138" t="s">
        <v>253</v>
      </c>
      <c r="U22" s="163"/>
      <c r="V22" s="162"/>
    </row>
    <row r="23" spans="2:22" ht="33.4" customHeight="1">
      <c r="B23" s="164" t="s">
        <v>263</v>
      </c>
      <c r="C23" s="165" t="s">
        <v>258</v>
      </c>
      <c r="D23" s="132">
        <v>66.734050869808982</v>
      </c>
      <c r="E23" s="153">
        <v>9.2713270142180101E-2</v>
      </c>
      <c r="F23" s="139">
        <v>1</v>
      </c>
      <c r="G23" s="215">
        <v>0</v>
      </c>
      <c r="H23" s="135"/>
      <c r="I23" s="135"/>
      <c r="J23" s="135"/>
      <c r="K23" s="135"/>
      <c r="L23" s="136" t="s">
        <v>252</v>
      </c>
      <c r="M23" s="136" t="s">
        <v>252</v>
      </c>
      <c r="N23" s="136" t="s">
        <v>252</v>
      </c>
      <c r="O23" s="136" t="s">
        <v>252</v>
      </c>
      <c r="P23" s="136" t="s">
        <v>252</v>
      </c>
      <c r="Q23" s="136" t="s">
        <v>252</v>
      </c>
      <c r="R23" s="136" t="s">
        <v>252</v>
      </c>
      <c r="S23" s="137">
        <v>1</v>
      </c>
      <c r="T23" s="138" t="s">
        <v>253</v>
      </c>
      <c r="U23" s="163"/>
      <c r="V23" s="162"/>
    </row>
    <row r="24" spans="2:22" ht="33.4" customHeight="1">
      <c r="B24" s="164" t="s">
        <v>264</v>
      </c>
      <c r="C24" s="165" t="s">
        <v>265</v>
      </c>
      <c r="D24" s="132">
        <v>113.96</v>
      </c>
      <c r="E24" s="153">
        <f t="shared" ref="E24:E33" si="1">D24/$D$56</f>
        <v>2.1341400098444645E-2</v>
      </c>
      <c r="F24" s="139">
        <v>1</v>
      </c>
      <c r="G24" s="215">
        <v>0</v>
      </c>
      <c r="H24" s="135"/>
      <c r="I24" s="135"/>
      <c r="J24" s="135"/>
      <c r="K24" s="135"/>
      <c r="L24" s="136" t="s">
        <v>252</v>
      </c>
      <c r="M24" s="136" t="s">
        <v>252</v>
      </c>
      <c r="N24" s="136" t="s">
        <v>252</v>
      </c>
      <c r="O24" s="136" t="s">
        <v>252</v>
      </c>
      <c r="P24" s="136" t="s">
        <v>252</v>
      </c>
      <c r="Q24" s="136" t="s">
        <v>252</v>
      </c>
      <c r="R24" s="136" t="s">
        <v>252</v>
      </c>
      <c r="S24" s="137">
        <v>1</v>
      </c>
      <c r="T24" s="138" t="s">
        <v>253</v>
      </c>
      <c r="U24" s="163"/>
      <c r="V24" s="162"/>
    </row>
    <row r="25" spans="2:22" ht="33.4" customHeight="1">
      <c r="B25" s="164" t="s">
        <v>266</v>
      </c>
      <c r="C25" s="165" t="s">
        <v>265</v>
      </c>
      <c r="D25" s="132">
        <v>29.85</v>
      </c>
      <c r="E25" s="153">
        <f t="shared" si="1"/>
        <v>5.5900385480745236E-3</v>
      </c>
      <c r="F25" s="139">
        <v>1</v>
      </c>
      <c r="G25" s="215">
        <v>0</v>
      </c>
      <c r="H25" s="135"/>
      <c r="I25" s="135"/>
      <c r="J25" s="135"/>
      <c r="K25" s="135"/>
      <c r="L25" s="136" t="s">
        <v>252</v>
      </c>
      <c r="M25" s="136" t="s">
        <v>252</v>
      </c>
      <c r="N25" s="136" t="s">
        <v>252</v>
      </c>
      <c r="O25" s="136" t="s">
        <v>252</v>
      </c>
      <c r="P25" s="136" t="s">
        <v>252</v>
      </c>
      <c r="Q25" s="136" t="s">
        <v>252</v>
      </c>
      <c r="R25" s="136" t="s">
        <v>252</v>
      </c>
      <c r="S25" s="137">
        <v>1</v>
      </c>
      <c r="T25" s="138" t="s">
        <v>253</v>
      </c>
      <c r="U25" s="163"/>
      <c r="V25" s="162"/>
    </row>
    <row r="26" spans="2:22" ht="42.6" customHeight="1">
      <c r="B26" s="164" t="s">
        <v>267</v>
      </c>
      <c r="C26" s="165" t="s">
        <v>265</v>
      </c>
      <c r="D26" s="132">
        <v>20.8</v>
      </c>
      <c r="E26" s="153">
        <f t="shared" si="1"/>
        <v>3.895236241204358E-3</v>
      </c>
      <c r="F26" s="139">
        <v>1</v>
      </c>
      <c r="G26" s="215">
        <v>0</v>
      </c>
      <c r="H26" s="135"/>
      <c r="I26" s="135"/>
      <c r="J26" s="135"/>
      <c r="K26" s="135"/>
      <c r="L26" s="136" t="s">
        <v>252</v>
      </c>
      <c r="M26" s="136" t="s">
        <v>252</v>
      </c>
      <c r="N26" s="136" t="s">
        <v>252</v>
      </c>
      <c r="O26" s="136" t="s">
        <v>252</v>
      </c>
      <c r="P26" s="136" t="s">
        <v>252</v>
      </c>
      <c r="Q26" s="136" t="s">
        <v>252</v>
      </c>
      <c r="R26" s="136" t="s">
        <v>252</v>
      </c>
      <c r="S26" s="137">
        <v>1</v>
      </c>
      <c r="T26" s="138" t="s">
        <v>253</v>
      </c>
      <c r="U26" s="163"/>
      <c r="V26" s="162"/>
    </row>
    <row r="27" spans="2:22" ht="33.4" customHeight="1">
      <c r="B27" s="164" t="s">
        <v>268</v>
      </c>
      <c r="C27" s="165" t="s">
        <v>258</v>
      </c>
      <c r="D27" s="132">
        <v>55.93</v>
      </c>
      <c r="E27" s="153">
        <f t="shared" si="1"/>
        <v>1.0474065527430756E-2</v>
      </c>
      <c r="F27" s="139">
        <v>1</v>
      </c>
      <c r="G27" s="215">
        <v>0</v>
      </c>
      <c r="H27" s="135"/>
      <c r="I27" s="135"/>
      <c r="J27" s="135"/>
      <c r="K27" s="135"/>
      <c r="L27" s="136" t="s">
        <v>252</v>
      </c>
      <c r="M27" s="136" t="s">
        <v>252</v>
      </c>
      <c r="N27" s="136" t="s">
        <v>252</v>
      </c>
      <c r="O27" s="136" t="s">
        <v>252</v>
      </c>
      <c r="P27" s="136" t="s">
        <v>252</v>
      </c>
      <c r="Q27" s="136" t="s">
        <v>252</v>
      </c>
      <c r="R27" s="136" t="s">
        <v>252</v>
      </c>
      <c r="S27" s="137">
        <v>1</v>
      </c>
      <c r="T27" s="138" t="s">
        <v>253</v>
      </c>
      <c r="U27" s="163"/>
      <c r="V27" s="162"/>
    </row>
    <row r="28" spans="2:22" ht="33.4" customHeight="1">
      <c r="B28" s="164" t="s">
        <v>269</v>
      </c>
      <c r="C28" s="165" t="s">
        <v>258</v>
      </c>
      <c r="D28" s="132">
        <v>30.61</v>
      </c>
      <c r="E28" s="153">
        <f t="shared" si="1"/>
        <v>5.7323644876569897E-3</v>
      </c>
      <c r="F28" s="139">
        <v>1</v>
      </c>
      <c r="G28" s="215">
        <v>0</v>
      </c>
      <c r="H28" s="135"/>
      <c r="I28" s="135"/>
      <c r="J28" s="135"/>
      <c r="K28" s="135"/>
      <c r="L28" s="136" t="s">
        <v>252</v>
      </c>
      <c r="M28" s="136" t="s">
        <v>252</v>
      </c>
      <c r="N28" s="136" t="s">
        <v>252</v>
      </c>
      <c r="O28" s="136" t="s">
        <v>252</v>
      </c>
      <c r="P28" s="136" t="s">
        <v>252</v>
      </c>
      <c r="Q28" s="136" t="s">
        <v>252</v>
      </c>
      <c r="R28" s="136" t="s">
        <v>252</v>
      </c>
      <c r="S28" s="137">
        <v>1</v>
      </c>
      <c r="T28" s="138" t="s">
        <v>253</v>
      </c>
      <c r="U28" s="163"/>
      <c r="V28" s="162"/>
    </row>
    <row r="29" spans="2:22" ht="33.4" customHeight="1">
      <c r="B29" s="164" t="s">
        <v>270</v>
      </c>
      <c r="C29" s="165" t="s">
        <v>258</v>
      </c>
      <c r="D29" s="132">
        <v>31.5</v>
      </c>
      <c r="E29" s="153">
        <f t="shared" si="1"/>
        <v>5.899035653746984E-3</v>
      </c>
      <c r="F29" s="139">
        <v>1</v>
      </c>
      <c r="G29" s="215">
        <v>0</v>
      </c>
      <c r="H29" s="135"/>
      <c r="I29" s="135"/>
      <c r="J29" s="135"/>
      <c r="K29" s="135"/>
      <c r="L29" s="136" t="s">
        <v>252</v>
      </c>
      <c r="M29" s="136" t="s">
        <v>252</v>
      </c>
      <c r="N29" s="136" t="s">
        <v>252</v>
      </c>
      <c r="O29" s="136" t="s">
        <v>252</v>
      </c>
      <c r="P29" s="136" t="s">
        <v>252</v>
      </c>
      <c r="Q29" s="136" t="s">
        <v>252</v>
      </c>
      <c r="R29" s="136" t="s">
        <v>252</v>
      </c>
      <c r="S29" s="137">
        <v>1</v>
      </c>
      <c r="T29" s="138" t="s">
        <v>253</v>
      </c>
      <c r="U29" s="163"/>
      <c r="V29" s="162"/>
    </row>
    <row r="30" spans="2:22" ht="15" customHeight="1">
      <c r="B30" s="164" t="s">
        <v>271</v>
      </c>
      <c r="C30" s="165" t="s">
        <v>258</v>
      </c>
      <c r="D30" s="132">
        <v>31.04</v>
      </c>
      <c r="E30" s="153">
        <f t="shared" si="1"/>
        <v>5.8128910061049643E-3</v>
      </c>
      <c r="F30" s="139">
        <v>1</v>
      </c>
      <c r="G30" s="215">
        <v>0</v>
      </c>
      <c r="H30" s="135"/>
      <c r="I30" s="135"/>
      <c r="J30" s="135"/>
      <c r="K30" s="135"/>
      <c r="L30" s="136" t="s">
        <v>252</v>
      </c>
      <c r="M30" s="136" t="s">
        <v>252</v>
      </c>
      <c r="N30" s="136" t="s">
        <v>252</v>
      </c>
      <c r="O30" s="136" t="s">
        <v>252</v>
      </c>
      <c r="P30" s="136" t="s">
        <v>252</v>
      </c>
      <c r="Q30" s="136" t="s">
        <v>252</v>
      </c>
      <c r="R30" s="136" t="s">
        <v>252</v>
      </c>
      <c r="S30" s="137">
        <v>1</v>
      </c>
      <c r="T30" s="138" t="s">
        <v>253</v>
      </c>
      <c r="U30" s="163"/>
      <c r="V30" s="162"/>
    </row>
    <row r="31" spans="2:22" ht="33.4" customHeight="1">
      <c r="B31" s="164" t="s">
        <v>273</v>
      </c>
      <c r="C31" s="165" t="s">
        <v>258</v>
      </c>
      <c r="D31" s="132">
        <v>5.75</v>
      </c>
      <c r="E31" s="153">
        <f t="shared" si="1"/>
        <v>1.0768080955252432E-3</v>
      </c>
      <c r="F31" s="139">
        <v>1</v>
      </c>
      <c r="G31" s="215">
        <v>0</v>
      </c>
      <c r="H31" s="135"/>
      <c r="I31" s="135"/>
      <c r="J31" s="135"/>
      <c r="K31" s="135"/>
      <c r="L31" s="136" t="s">
        <v>252</v>
      </c>
      <c r="M31" s="136" t="s">
        <v>252</v>
      </c>
      <c r="N31" s="136" t="s">
        <v>252</v>
      </c>
      <c r="O31" s="136" t="s">
        <v>252</v>
      </c>
      <c r="P31" s="136" t="s">
        <v>252</v>
      </c>
      <c r="Q31" s="136" t="s">
        <v>252</v>
      </c>
      <c r="R31" s="136" t="s">
        <v>252</v>
      </c>
      <c r="S31" s="137">
        <v>1</v>
      </c>
      <c r="T31" s="138" t="s">
        <v>253</v>
      </c>
      <c r="U31" s="163"/>
      <c r="V31" s="162"/>
    </row>
    <row r="32" spans="2:22" ht="33.4" customHeight="1">
      <c r="B32" s="164" t="s">
        <v>272</v>
      </c>
      <c r="C32" s="165" t="s">
        <v>258</v>
      </c>
      <c r="D32" s="132">
        <v>26.86</v>
      </c>
      <c r="E32" s="153">
        <f t="shared" si="1"/>
        <v>5.0300983384013965E-3</v>
      </c>
      <c r="F32" s="139">
        <v>1</v>
      </c>
      <c r="G32" s="215">
        <v>0</v>
      </c>
      <c r="H32" s="135"/>
      <c r="I32" s="135"/>
      <c r="J32" s="135"/>
      <c r="K32" s="135"/>
      <c r="L32" s="136" t="s">
        <v>252</v>
      </c>
      <c r="M32" s="136" t="s">
        <v>252</v>
      </c>
      <c r="N32" s="136" t="s">
        <v>252</v>
      </c>
      <c r="O32" s="136" t="s">
        <v>252</v>
      </c>
      <c r="P32" s="136" t="s">
        <v>252</v>
      </c>
      <c r="Q32" s="136" t="s">
        <v>252</v>
      </c>
      <c r="R32" s="136" t="s">
        <v>252</v>
      </c>
      <c r="S32" s="137">
        <v>1</v>
      </c>
      <c r="T32" s="138" t="s">
        <v>253</v>
      </c>
      <c r="U32" s="163"/>
      <c r="V32" s="162"/>
    </row>
    <row r="33" spans="2:22" ht="33.4" customHeight="1" thickBot="1">
      <c r="B33" s="355" t="s">
        <v>221</v>
      </c>
      <c r="C33" s="356"/>
      <c r="D33" s="144">
        <f>SUM(D14:D32)</f>
        <v>3682.211217258779</v>
      </c>
      <c r="E33" s="141">
        <f t="shared" si="1"/>
        <v>0.68957127794401973</v>
      </c>
      <c r="F33" s="139">
        <v>1</v>
      </c>
      <c r="G33" s="139">
        <f>AVERAGE(G14:G32)</f>
        <v>5.2631578947368418E-2</v>
      </c>
      <c r="H33" s="135"/>
      <c r="I33" s="135"/>
      <c r="J33" s="135"/>
      <c r="K33" s="135"/>
      <c r="L33" s="131"/>
      <c r="M33" s="131"/>
      <c r="N33" s="131"/>
      <c r="O33" s="131"/>
      <c r="P33" s="131"/>
      <c r="Q33" s="131"/>
      <c r="R33" s="131"/>
      <c r="S33" s="131"/>
      <c r="T33" s="142"/>
      <c r="U33" s="163"/>
      <c r="V33" s="162"/>
    </row>
    <row r="34" spans="2:22" ht="16.7" customHeight="1" thickTop="1">
      <c r="B34" s="360" t="s">
        <v>274</v>
      </c>
      <c r="C34" s="361"/>
      <c r="D34" s="363"/>
      <c r="E34" s="363"/>
      <c r="F34" s="361"/>
      <c r="G34" s="361"/>
      <c r="H34" s="361"/>
      <c r="I34" s="361"/>
      <c r="J34" s="361"/>
      <c r="K34" s="361"/>
      <c r="L34" s="361"/>
      <c r="M34" s="361"/>
      <c r="N34" s="361"/>
      <c r="O34" s="361"/>
      <c r="P34" s="361"/>
      <c r="Q34" s="361"/>
      <c r="R34" s="361"/>
      <c r="S34" s="361"/>
      <c r="T34" s="362"/>
      <c r="U34" s="163"/>
      <c r="V34" s="162"/>
    </row>
    <row r="35" spans="2:22" ht="33.4" customHeight="1">
      <c r="B35" s="164" t="s">
        <v>294</v>
      </c>
      <c r="C35" s="165" t="s">
        <v>251</v>
      </c>
      <c r="D35" s="132">
        <v>0.4</v>
      </c>
      <c r="E35" s="153">
        <f t="shared" ref="E35:E50" si="2">D35/$D$56</f>
        <v>7.490838925392996E-5</v>
      </c>
      <c r="F35" s="135"/>
      <c r="G35" s="135"/>
      <c r="H35" s="135"/>
      <c r="I35" s="135"/>
      <c r="J35" s="135"/>
      <c r="K35" s="135"/>
      <c r="L35" s="135"/>
      <c r="M35" s="135"/>
      <c r="N35" s="135"/>
      <c r="O35" s="135"/>
      <c r="P35" s="135"/>
      <c r="Q35" s="135"/>
      <c r="R35" s="135"/>
      <c r="S35" s="135"/>
      <c r="T35" s="143"/>
      <c r="U35" s="163"/>
      <c r="V35" s="162"/>
    </row>
    <row r="36" spans="2:22" ht="33.4" customHeight="1">
      <c r="B36" s="164" t="s">
        <v>295</v>
      </c>
      <c r="C36" s="165" t="s">
        <v>251</v>
      </c>
      <c r="D36" s="132">
        <v>0.6</v>
      </c>
      <c r="E36" s="153">
        <f t="shared" si="2"/>
        <v>1.1236258388089493E-4</v>
      </c>
      <c r="F36" s="135"/>
      <c r="G36" s="135"/>
      <c r="H36" s="135"/>
      <c r="I36" s="135"/>
      <c r="J36" s="135"/>
      <c r="K36" s="135"/>
      <c r="L36" s="135"/>
      <c r="M36" s="135"/>
      <c r="N36" s="135"/>
      <c r="O36" s="135"/>
      <c r="P36" s="135"/>
      <c r="Q36" s="135"/>
      <c r="R36" s="135"/>
      <c r="S36" s="135"/>
      <c r="T36" s="143"/>
      <c r="U36" s="163"/>
      <c r="V36" s="162"/>
    </row>
    <row r="37" spans="2:22" ht="33.4" customHeight="1">
      <c r="B37" s="164" t="s">
        <v>296</v>
      </c>
      <c r="C37" s="165" t="s">
        <v>251</v>
      </c>
      <c r="D37" s="132">
        <v>0.2</v>
      </c>
      <c r="E37" s="153">
        <f t="shared" si="2"/>
        <v>3.745419462696498E-5</v>
      </c>
      <c r="F37" s="135"/>
      <c r="G37" s="135"/>
      <c r="H37" s="135"/>
      <c r="I37" s="135"/>
      <c r="J37" s="135"/>
      <c r="K37" s="135"/>
      <c r="L37" s="135"/>
      <c r="M37" s="135"/>
      <c r="N37" s="135"/>
      <c r="O37" s="135"/>
      <c r="P37" s="135"/>
      <c r="Q37" s="135"/>
      <c r="R37" s="135"/>
      <c r="S37" s="135"/>
      <c r="T37" s="143"/>
      <c r="U37" s="163"/>
      <c r="V37" s="162"/>
    </row>
    <row r="38" spans="2:22" ht="33.4" customHeight="1">
      <c r="B38" s="164" t="s">
        <v>297</v>
      </c>
      <c r="C38" s="165" t="s">
        <v>251</v>
      </c>
      <c r="D38" s="132">
        <v>0.3</v>
      </c>
      <c r="E38" s="153">
        <f t="shared" si="2"/>
        <v>5.6181291940447467E-5</v>
      </c>
      <c r="F38" s="135"/>
      <c r="G38" s="135"/>
      <c r="H38" s="135"/>
      <c r="I38" s="135"/>
      <c r="J38" s="135"/>
      <c r="K38" s="135"/>
      <c r="L38" s="135"/>
      <c r="M38" s="135"/>
      <c r="N38" s="135"/>
      <c r="O38" s="135"/>
      <c r="P38" s="135"/>
      <c r="Q38" s="135"/>
      <c r="R38" s="135"/>
      <c r="S38" s="135"/>
      <c r="T38" s="143"/>
      <c r="U38" s="163"/>
      <c r="V38" s="162"/>
    </row>
    <row r="39" spans="2:22" ht="33.4" customHeight="1">
      <c r="B39" s="164" t="s">
        <v>298</v>
      </c>
      <c r="C39" s="165" t="s">
        <v>258</v>
      </c>
      <c r="D39" s="132">
        <v>50.696084082850987</v>
      </c>
      <c r="E39" s="153">
        <f t="shared" si="2"/>
        <v>9.4939050003204108E-3</v>
      </c>
      <c r="F39" s="135"/>
      <c r="G39" s="135"/>
      <c r="H39" s="135"/>
      <c r="I39" s="135"/>
      <c r="J39" s="135"/>
      <c r="K39" s="135"/>
      <c r="L39" s="135"/>
      <c r="M39" s="135"/>
      <c r="N39" s="135"/>
      <c r="O39" s="135"/>
      <c r="P39" s="135"/>
      <c r="Q39" s="135"/>
      <c r="R39" s="135"/>
      <c r="S39" s="135"/>
      <c r="T39" s="143"/>
      <c r="U39" s="163"/>
      <c r="V39" s="162"/>
    </row>
    <row r="40" spans="2:22" ht="33.4" customHeight="1">
      <c r="B40" s="164" t="s">
        <v>299</v>
      </c>
      <c r="C40" s="165" t="s">
        <v>258</v>
      </c>
      <c r="D40" s="132">
        <v>4.8406074054186377</v>
      </c>
      <c r="E40" s="153">
        <f t="shared" si="2"/>
        <v>9.0650525937638815E-4</v>
      </c>
      <c r="F40" s="135"/>
      <c r="G40" s="135"/>
      <c r="H40" s="135"/>
      <c r="I40" s="135"/>
      <c r="J40" s="135"/>
      <c r="K40" s="135"/>
      <c r="L40" s="135"/>
      <c r="M40" s="135"/>
      <c r="N40" s="135"/>
      <c r="O40" s="135"/>
      <c r="P40" s="135"/>
      <c r="Q40" s="135"/>
      <c r="R40" s="135"/>
      <c r="S40" s="135"/>
      <c r="T40" s="143"/>
      <c r="U40" s="163"/>
      <c r="V40" s="162"/>
    </row>
    <row r="41" spans="2:22" ht="16.7" customHeight="1">
      <c r="B41" s="164" t="s">
        <v>283</v>
      </c>
      <c r="C41" s="165" t="s">
        <v>258</v>
      </c>
      <c r="D41" s="132">
        <v>4.9274698547817781</v>
      </c>
      <c r="E41" s="153">
        <f t="shared" si="2"/>
        <v>9.2277207479749793E-4</v>
      </c>
      <c r="F41" s="135"/>
      <c r="G41" s="135"/>
      <c r="H41" s="135"/>
      <c r="I41" s="135"/>
      <c r="J41" s="135"/>
      <c r="K41" s="135"/>
      <c r="L41" s="135"/>
      <c r="M41" s="135"/>
      <c r="N41" s="135"/>
      <c r="O41" s="135"/>
      <c r="P41" s="135"/>
      <c r="Q41" s="135"/>
      <c r="R41" s="135"/>
      <c r="S41" s="135"/>
      <c r="T41" s="143"/>
      <c r="U41" s="163"/>
      <c r="V41" s="162"/>
    </row>
    <row r="42" spans="2:22" ht="16.7" customHeight="1">
      <c r="B42" s="164" t="s">
        <v>284</v>
      </c>
      <c r="C42" s="165" t="s">
        <v>258</v>
      </c>
      <c r="D42" s="132">
        <v>0.38693272898126141</v>
      </c>
      <c r="E42" s="153">
        <f t="shared" si="2"/>
        <v>7.246126869403429E-5</v>
      </c>
      <c r="F42" s="135"/>
      <c r="G42" s="135"/>
      <c r="H42" s="135"/>
      <c r="I42" s="135"/>
      <c r="J42" s="135"/>
      <c r="K42" s="135"/>
      <c r="L42" s="135"/>
      <c r="M42" s="135"/>
      <c r="N42" s="135"/>
      <c r="O42" s="135"/>
      <c r="P42" s="135"/>
      <c r="Q42" s="135"/>
      <c r="R42" s="135"/>
      <c r="S42" s="135"/>
      <c r="T42" s="143"/>
      <c r="U42" s="163"/>
      <c r="V42" s="162"/>
    </row>
    <row r="43" spans="2:22" ht="16.7" customHeight="1">
      <c r="B43" s="164" t="s">
        <v>285</v>
      </c>
      <c r="C43" s="165" t="s">
        <v>258</v>
      </c>
      <c r="D43" s="132">
        <v>4.7379517834440173E-2</v>
      </c>
      <c r="E43" s="153">
        <f t="shared" si="2"/>
        <v>8.8728084115144024E-6</v>
      </c>
      <c r="F43" s="135"/>
      <c r="G43" s="135"/>
      <c r="H43" s="135"/>
      <c r="I43" s="135"/>
      <c r="J43" s="135"/>
      <c r="K43" s="135"/>
      <c r="L43" s="135"/>
      <c r="M43" s="135"/>
      <c r="N43" s="135"/>
      <c r="O43" s="135"/>
      <c r="P43" s="135"/>
      <c r="Q43" s="135"/>
      <c r="R43" s="135"/>
      <c r="S43" s="135"/>
      <c r="T43" s="143"/>
      <c r="U43" s="163"/>
      <c r="V43" s="162"/>
    </row>
    <row r="44" spans="2:22" ht="42.6" customHeight="1">
      <c r="B44" s="168" t="s">
        <v>300</v>
      </c>
      <c r="C44" s="165" t="s">
        <v>251</v>
      </c>
      <c r="D44" s="132">
        <v>0.12634538089184047</v>
      </c>
      <c r="E44" s="153">
        <f t="shared" si="2"/>
        <v>2.3660822430705075E-5</v>
      </c>
      <c r="F44" s="135"/>
      <c r="G44" s="135"/>
      <c r="H44" s="135"/>
      <c r="I44" s="135"/>
      <c r="J44" s="135"/>
      <c r="K44" s="135"/>
      <c r="L44" s="135"/>
      <c r="M44" s="135"/>
      <c r="N44" s="135"/>
      <c r="O44" s="135"/>
      <c r="P44" s="135"/>
      <c r="Q44" s="135"/>
      <c r="R44" s="135"/>
      <c r="S44" s="135"/>
      <c r="T44" s="143"/>
      <c r="U44" s="163"/>
      <c r="V44" s="162"/>
    </row>
    <row r="45" spans="2:22" ht="42.6" customHeight="1">
      <c r="B45" s="169" t="s">
        <v>301</v>
      </c>
      <c r="C45" s="170" t="s">
        <v>251</v>
      </c>
      <c r="D45" s="132">
        <v>0</v>
      </c>
      <c r="E45" s="153">
        <f t="shared" si="2"/>
        <v>0</v>
      </c>
      <c r="F45" s="135"/>
      <c r="G45" s="135"/>
      <c r="H45" s="135"/>
      <c r="I45" s="135"/>
      <c r="J45" s="135"/>
      <c r="K45" s="135"/>
      <c r="L45" s="135"/>
      <c r="M45" s="135"/>
      <c r="N45" s="135"/>
      <c r="O45" s="135"/>
      <c r="P45" s="135"/>
      <c r="Q45" s="135"/>
      <c r="R45" s="135"/>
      <c r="S45" s="135"/>
      <c r="T45" s="143"/>
      <c r="U45" s="163"/>
      <c r="V45" s="162"/>
    </row>
    <row r="46" spans="2:22" ht="42.6" customHeight="1">
      <c r="B46" s="171" t="s">
        <v>302</v>
      </c>
      <c r="C46" s="171" t="s">
        <v>251</v>
      </c>
      <c r="D46" s="172">
        <v>0.15003513980906055</v>
      </c>
      <c r="E46" s="153">
        <f t="shared" si="2"/>
        <v>2.8097226636462275E-5</v>
      </c>
      <c r="F46" s="135"/>
      <c r="G46" s="135"/>
      <c r="H46" s="135"/>
      <c r="I46" s="135"/>
      <c r="J46" s="135"/>
      <c r="K46" s="135"/>
      <c r="L46" s="135"/>
      <c r="M46" s="135"/>
      <c r="N46" s="135"/>
      <c r="O46" s="135"/>
      <c r="P46" s="135"/>
      <c r="Q46" s="135"/>
      <c r="R46" s="135"/>
      <c r="S46" s="135"/>
      <c r="T46" s="143"/>
      <c r="U46" s="163"/>
      <c r="V46" s="162"/>
    </row>
    <row r="47" spans="2:22" ht="42.6" customHeight="1">
      <c r="B47" s="171" t="s">
        <v>386</v>
      </c>
      <c r="C47" s="171" t="s">
        <v>265</v>
      </c>
      <c r="D47" s="172">
        <v>305.41000000000003</v>
      </c>
      <c r="E47" s="153">
        <f t="shared" si="2"/>
        <v>5.7194427905106877E-2</v>
      </c>
      <c r="F47" s="135"/>
      <c r="G47" s="135"/>
      <c r="H47" s="135"/>
      <c r="I47" s="135"/>
      <c r="J47" s="135"/>
      <c r="K47" s="135"/>
      <c r="L47" s="135"/>
      <c r="M47" s="135"/>
      <c r="N47" s="135"/>
      <c r="O47" s="135"/>
      <c r="P47" s="135"/>
      <c r="Q47" s="135"/>
      <c r="R47" s="135"/>
      <c r="S47" s="135"/>
      <c r="T47" s="143"/>
      <c r="U47" s="163"/>
      <c r="V47" s="162"/>
    </row>
    <row r="48" spans="2:22" ht="15" customHeight="1">
      <c r="B48" s="171" t="s">
        <v>303</v>
      </c>
      <c r="C48" s="171" t="s">
        <v>304</v>
      </c>
      <c r="D48" s="172">
        <v>31.34</v>
      </c>
      <c r="E48" s="153">
        <f t="shared" si="2"/>
        <v>5.8690722980454125E-3</v>
      </c>
      <c r="F48" s="135"/>
      <c r="G48" s="135"/>
      <c r="H48" s="135"/>
      <c r="I48" s="135"/>
      <c r="J48" s="135"/>
      <c r="K48" s="135"/>
      <c r="L48" s="135"/>
      <c r="M48" s="135"/>
      <c r="N48" s="135"/>
      <c r="O48" s="135"/>
      <c r="P48" s="135"/>
      <c r="Q48" s="135"/>
      <c r="R48" s="135"/>
      <c r="S48" s="135"/>
      <c r="T48" s="143"/>
      <c r="U48" s="163"/>
      <c r="V48" s="162"/>
    </row>
    <row r="49" spans="2:22" ht="34.15" customHeight="1" thickBot="1">
      <c r="B49" s="375" t="s">
        <v>222</v>
      </c>
      <c r="C49" s="375"/>
      <c r="D49" s="173">
        <f>SUM(D35:D48)</f>
        <v>399.42485411056799</v>
      </c>
      <c r="E49" s="145">
        <f t="shared" si="2"/>
        <v>7.4800681123521534E-2</v>
      </c>
      <c r="F49" s="135"/>
      <c r="G49" s="135"/>
      <c r="H49" s="135"/>
      <c r="I49" s="135"/>
      <c r="J49" s="135"/>
      <c r="K49" s="135"/>
      <c r="L49" s="135"/>
      <c r="M49" s="135"/>
      <c r="N49" s="135"/>
      <c r="O49" s="135"/>
      <c r="P49" s="135"/>
      <c r="Q49" s="135"/>
      <c r="R49" s="135"/>
      <c r="S49" s="135"/>
      <c r="T49" s="143"/>
      <c r="U49" s="163"/>
      <c r="V49" s="162"/>
    </row>
    <row r="50" spans="2:22" ht="17.45" customHeight="1" thickTop="1" thickBot="1">
      <c r="B50" s="375" t="s">
        <v>305</v>
      </c>
      <c r="C50" s="375"/>
      <c r="D50" s="174">
        <f>D33+D49</f>
        <v>4081.6360713693471</v>
      </c>
      <c r="E50" s="147">
        <f t="shared" si="2"/>
        <v>0.76437195906754118</v>
      </c>
      <c r="F50" s="148"/>
      <c r="G50" s="148"/>
      <c r="H50" s="149"/>
      <c r="I50" s="149"/>
      <c r="J50" s="149"/>
      <c r="K50" s="149"/>
      <c r="L50" s="149"/>
      <c r="M50" s="149"/>
      <c r="N50" s="149"/>
      <c r="O50" s="149"/>
      <c r="P50" s="149"/>
      <c r="Q50" s="149"/>
      <c r="R50" s="149"/>
      <c r="S50" s="149"/>
      <c r="T50" s="150"/>
      <c r="U50" s="163"/>
      <c r="V50" s="162"/>
    </row>
    <row r="51" spans="2:22" ht="17.45" customHeight="1" thickTop="1">
      <c r="B51" s="373"/>
      <c r="C51" s="374"/>
      <c r="D51" s="350"/>
      <c r="E51" s="350"/>
      <c r="F51" s="349"/>
      <c r="G51" s="349"/>
      <c r="H51" s="349"/>
      <c r="I51" s="349"/>
      <c r="J51" s="349"/>
      <c r="K51" s="349"/>
      <c r="L51" s="349"/>
      <c r="M51" s="349"/>
      <c r="N51" s="349"/>
      <c r="O51" s="349"/>
      <c r="P51" s="349"/>
      <c r="Q51" s="349"/>
      <c r="R51" s="349"/>
      <c r="S51" s="349"/>
      <c r="T51" s="351"/>
      <c r="U51" s="163"/>
      <c r="V51" s="162"/>
    </row>
    <row r="52" spans="2:22" ht="16.7" customHeight="1">
      <c r="B52" s="352" t="s">
        <v>287</v>
      </c>
      <c r="C52" s="353"/>
      <c r="D52" s="353"/>
      <c r="E52" s="353"/>
      <c r="F52" s="353"/>
      <c r="G52" s="353"/>
      <c r="H52" s="353"/>
      <c r="I52" s="353"/>
      <c r="J52" s="353"/>
      <c r="K52" s="353"/>
      <c r="L52" s="353"/>
      <c r="M52" s="353"/>
      <c r="N52" s="353"/>
      <c r="O52" s="353"/>
      <c r="P52" s="353"/>
      <c r="Q52" s="353"/>
      <c r="R52" s="353"/>
      <c r="S52" s="353"/>
      <c r="T52" s="354"/>
      <c r="U52" s="163"/>
      <c r="V52" s="162"/>
    </row>
    <row r="53" spans="2:22" ht="30" customHeight="1">
      <c r="B53" s="355" t="s">
        <v>223</v>
      </c>
      <c r="C53" s="356"/>
      <c r="D53" s="132">
        <f>SUM(D54:D55)</f>
        <v>1258.2197709989973</v>
      </c>
      <c r="E53" s="139">
        <f>D53/D$56</f>
        <v>0.23562804093245876</v>
      </c>
      <c r="F53" s="135"/>
      <c r="G53" s="135"/>
      <c r="H53" s="135"/>
      <c r="I53" s="135"/>
      <c r="J53" s="135"/>
      <c r="K53" s="135"/>
      <c r="L53" s="135"/>
      <c r="M53" s="135"/>
      <c r="N53" s="135"/>
      <c r="O53" s="135"/>
      <c r="P53" s="135"/>
      <c r="Q53" s="135"/>
      <c r="R53" s="135"/>
      <c r="S53" s="135"/>
      <c r="T53" s="135"/>
      <c r="U53" s="175"/>
      <c r="V53" s="162"/>
    </row>
    <row r="54" spans="2:22" ht="16.7" customHeight="1">
      <c r="B54" s="130" t="s">
        <v>288</v>
      </c>
      <c r="C54" s="131"/>
      <c r="D54" s="132">
        <v>615.0493141814793</v>
      </c>
      <c r="E54" s="153">
        <f>D54/D56</f>
        <v>0.11518088359267228</v>
      </c>
      <c r="F54" s="135"/>
      <c r="G54" s="135"/>
      <c r="H54" s="135"/>
      <c r="I54" s="135"/>
      <c r="J54" s="135"/>
      <c r="K54" s="135"/>
      <c r="L54" s="135"/>
      <c r="M54" s="135"/>
      <c r="N54" s="135"/>
      <c r="O54" s="135"/>
      <c r="P54" s="135"/>
      <c r="Q54" s="135"/>
      <c r="R54" s="135"/>
      <c r="S54" s="135"/>
      <c r="T54" s="135"/>
      <c r="U54" s="175"/>
      <c r="V54" s="162"/>
    </row>
    <row r="55" spans="2:22" ht="16.7" customHeight="1">
      <c r="B55" s="130" t="s">
        <v>289</v>
      </c>
      <c r="C55" s="131"/>
      <c r="D55" s="176">
        <v>643.1704568175179</v>
      </c>
      <c r="E55" s="216">
        <f>D55/D56</f>
        <v>0.12044715733978645</v>
      </c>
      <c r="F55" s="135"/>
      <c r="G55" s="135"/>
      <c r="H55" s="135"/>
      <c r="I55" s="135"/>
      <c r="J55" s="135"/>
      <c r="K55" s="135"/>
      <c r="L55" s="135"/>
      <c r="M55" s="135"/>
      <c r="N55" s="135"/>
      <c r="O55" s="135"/>
      <c r="P55" s="135"/>
      <c r="Q55" s="135"/>
      <c r="R55" s="135"/>
      <c r="S55" s="135"/>
      <c r="T55" s="135"/>
      <c r="U55" s="175"/>
      <c r="V55" s="162"/>
    </row>
    <row r="56" spans="2:22" ht="17.45" customHeight="1" thickBot="1">
      <c r="B56" s="154" t="s">
        <v>306</v>
      </c>
      <c r="C56" s="155"/>
      <c r="D56" s="144">
        <f>$D$50+$D$53</f>
        <v>5339.8558423683444</v>
      </c>
      <c r="E56" s="217">
        <f>D56/D56</f>
        <v>1</v>
      </c>
      <c r="F56" s="135"/>
      <c r="G56" s="135"/>
      <c r="H56" s="135"/>
      <c r="I56" s="135"/>
      <c r="J56" s="135"/>
      <c r="K56" s="135"/>
      <c r="L56" s="135"/>
      <c r="M56" s="135"/>
      <c r="N56" s="135"/>
      <c r="O56" s="135"/>
      <c r="P56" s="135"/>
      <c r="Q56" s="135"/>
      <c r="R56" s="135"/>
      <c r="S56" s="135"/>
      <c r="T56" s="135"/>
      <c r="U56" s="175"/>
      <c r="V56" s="162"/>
    </row>
    <row r="57" spans="2:22" ht="17.45" customHeight="1" thickTop="1">
      <c r="B57" s="156"/>
      <c r="C57" s="156"/>
      <c r="D57" s="157"/>
      <c r="E57" s="197"/>
      <c r="F57" s="158"/>
      <c r="G57" s="158"/>
      <c r="H57" s="158"/>
      <c r="I57" s="158"/>
      <c r="J57" s="158"/>
      <c r="K57" s="158"/>
      <c r="L57" s="158"/>
      <c r="M57" s="158"/>
      <c r="N57" s="158"/>
      <c r="O57" s="158"/>
      <c r="P57" s="158"/>
      <c r="Q57" s="158"/>
      <c r="R57" s="158"/>
      <c r="S57" s="158"/>
      <c r="T57" s="158"/>
    </row>
    <row r="58" spans="2:22" ht="16.7" customHeight="1"/>
    <row r="59" spans="2:22" ht="16.7" hidden="1" customHeight="1"/>
    <row r="60" spans="2:22" ht="16.7" hidden="1" customHeight="1"/>
    <row r="61" spans="2:22" ht="16.7" hidden="1" customHeight="1"/>
    <row r="62" spans="2:22" ht="16.7" hidden="1" customHeight="1"/>
    <row r="63" spans="2:22" ht="16.7" hidden="1" customHeight="1"/>
    <row r="64" spans="2:22" ht="16.7" hidden="1" customHeight="1"/>
    <row r="65" ht="16.7" hidden="1" customHeight="1"/>
    <row r="66" ht="16.7" hidden="1" customHeight="1"/>
    <row r="67" ht="16.7" hidden="1" customHeight="1"/>
    <row r="68" ht="16.7" hidden="1" customHeight="1"/>
    <row r="69" ht="16.7" hidden="1" customHeight="1"/>
    <row r="70" ht="16.7" hidden="1" customHeight="1"/>
    <row r="71" ht="16.7" hidden="1" customHeight="1"/>
    <row r="72" ht="16.7" hidden="1" customHeight="1"/>
    <row r="73" ht="16.7" hidden="1" customHeight="1"/>
  </sheetData>
  <sheetProtection sheet="1" objects="1" scenarios="1"/>
  <mergeCells count="15">
    <mergeCell ref="B2:G2"/>
    <mergeCell ref="B3:G3"/>
    <mergeCell ref="B5:T6"/>
    <mergeCell ref="B9:E9"/>
    <mergeCell ref="F9:K9"/>
    <mergeCell ref="L9:Q9"/>
    <mergeCell ref="B51:T51"/>
    <mergeCell ref="B52:T52"/>
    <mergeCell ref="B53:C53"/>
    <mergeCell ref="B12:T12"/>
    <mergeCell ref="B13:T13"/>
    <mergeCell ref="B33:C33"/>
    <mergeCell ref="B34:T34"/>
    <mergeCell ref="B49:C49"/>
    <mergeCell ref="B50:C50"/>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89DD-1A44-4A72-A2F9-185E8AD2ADB9}">
  <sheetPr>
    <tabColor rgb="FF0000CC"/>
  </sheetPr>
  <dimension ref="A1:XFC78"/>
  <sheetViews>
    <sheetView showGridLines="0" showRuler="0" workbookViewId="0">
      <selection activeCell="F50" sqref="F50"/>
    </sheetView>
  </sheetViews>
  <sheetFormatPr defaultColWidth="0" defaultRowHeight="12.75" customHeight="1" zeroHeight="1"/>
  <cols>
    <col min="1" max="1" width="1.140625" style="94" customWidth="1"/>
    <col min="2" max="2" width="38.85546875" style="94" customWidth="1"/>
    <col min="3" max="3" width="9.85546875" style="94" customWidth="1"/>
    <col min="4" max="4" width="13.85546875" style="94" customWidth="1"/>
    <col min="5" max="11" width="7.28515625" style="94" customWidth="1"/>
    <col min="12" max="17" width="7.7109375" style="94" customWidth="1"/>
    <col min="18" max="18" width="5.85546875" style="94" customWidth="1"/>
    <col min="19" max="20" width="15.42578125" style="94" customWidth="1"/>
    <col min="21" max="21" width="1.28515625" style="94" customWidth="1"/>
    <col min="22" max="23" width="9.28515625" style="94" hidden="1"/>
    <col min="24" max="16381" width="13.7109375" style="94" hidden="1"/>
    <col min="16382" max="16382" width="2.42578125" style="94" hidden="1" customWidth="1"/>
    <col min="16383" max="16383" width="4" style="94" hidden="1" customWidth="1"/>
    <col min="16384" max="16384" width="4.42578125" style="94" hidden="1" customWidth="1"/>
  </cols>
  <sheetData>
    <row r="1" spans="2:22" ht="54" customHeight="1">
      <c r="B1" s="378"/>
      <c r="C1" s="346"/>
      <c r="D1" s="346"/>
      <c r="E1" s="346"/>
      <c r="F1" s="346"/>
      <c r="G1" s="346"/>
      <c r="H1" s="346"/>
      <c r="I1" s="346"/>
      <c r="J1" s="346"/>
      <c r="K1" s="346"/>
      <c r="L1" s="346"/>
      <c r="M1" s="346"/>
      <c r="N1" s="346"/>
      <c r="O1" s="346"/>
      <c r="P1" s="346"/>
      <c r="Q1" s="346"/>
      <c r="R1" s="346"/>
      <c r="S1" s="346"/>
      <c r="T1" s="346"/>
    </row>
    <row r="2" spans="2:22" ht="29.1" customHeight="1">
      <c r="B2" s="367" t="s">
        <v>213</v>
      </c>
      <c r="C2" s="367"/>
      <c r="D2" s="367"/>
      <c r="E2" s="367"/>
      <c r="F2" s="367"/>
      <c r="G2" s="367"/>
    </row>
    <row r="3" spans="2:22" ht="26.25" customHeight="1">
      <c r="B3" s="96" t="s">
        <v>307</v>
      </c>
      <c r="C3" s="114"/>
    </row>
    <row r="4" spans="2:22" ht="8.25" customHeight="1">
      <c r="B4" s="377" t="s">
        <v>308</v>
      </c>
      <c r="C4" s="377"/>
      <c r="D4" s="377"/>
      <c r="E4" s="377"/>
      <c r="F4" s="377"/>
      <c r="G4" s="377"/>
      <c r="H4" s="377"/>
      <c r="I4" s="377"/>
      <c r="J4" s="377"/>
      <c r="K4" s="377"/>
      <c r="L4" s="377"/>
      <c r="M4" s="377"/>
      <c r="N4" s="377"/>
      <c r="O4" s="377"/>
      <c r="P4" s="377"/>
      <c r="Q4" s="377"/>
      <c r="R4" s="377"/>
      <c r="S4" s="377"/>
      <c r="T4" s="377"/>
    </row>
    <row r="5" spans="2:22" ht="16.7" customHeight="1">
      <c r="B5" s="377"/>
      <c r="C5" s="377"/>
      <c r="D5" s="377"/>
      <c r="E5" s="377"/>
      <c r="F5" s="377"/>
      <c r="G5" s="377"/>
      <c r="H5" s="377"/>
      <c r="I5" s="377"/>
      <c r="J5" s="377"/>
      <c r="K5" s="377"/>
      <c r="L5" s="377"/>
      <c r="M5" s="377"/>
      <c r="N5" s="377"/>
      <c r="O5" s="377"/>
      <c r="P5" s="377"/>
      <c r="Q5" s="377"/>
      <c r="R5" s="377"/>
      <c r="S5" s="377"/>
      <c r="T5" s="377"/>
    </row>
    <row r="6" spans="2:22" ht="16.7" customHeight="1">
      <c r="B6" s="159"/>
      <c r="C6" s="160"/>
    </row>
    <row r="7" spans="2:22" ht="17.45" customHeight="1" thickBot="1">
      <c r="B7" s="116"/>
      <c r="C7" s="116"/>
    </row>
    <row r="8" spans="2:22" ht="17.45" customHeight="1" thickBot="1">
      <c r="B8" s="369"/>
      <c r="C8" s="346"/>
      <c r="D8" s="346"/>
      <c r="E8" s="346"/>
      <c r="F8" s="370" t="s">
        <v>230</v>
      </c>
      <c r="G8" s="371"/>
      <c r="H8" s="371"/>
      <c r="I8" s="371"/>
      <c r="J8" s="371"/>
      <c r="K8" s="372"/>
      <c r="L8" s="370" t="s">
        <v>231</v>
      </c>
      <c r="M8" s="371"/>
      <c r="N8" s="371"/>
      <c r="O8" s="371"/>
      <c r="P8" s="371"/>
      <c r="Q8" s="372"/>
      <c r="R8" s="117"/>
    </row>
    <row r="9" spans="2:22" ht="154.15" customHeight="1" thickBot="1">
      <c r="B9" s="118" t="s">
        <v>232</v>
      </c>
      <c r="C9" s="119" t="s">
        <v>233</v>
      </c>
      <c r="D9" s="120" t="s">
        <v>309</v>
      </c>
      <c r="E9" s="121" t="s">
        <v>234</v>
      </c>
      <c r="F9" s="122" t="s">
        <v>235</v>
      </c>
      <c r="G9" s="120" t="s">
        <v>236</v>
      </c>
      <c r="H9" s="120" t="s">
        <v>237</v>
      </c>
      <c r="I9" s="120" t="s">
        <v>238</v>
      </c>
      <c r="J9" s="120" t="s">
        <v>239</v>
      </c>
      <c r="K9" s="121" t="s">
        <v>240</v>
      </c>
      <c r="L9" s="122" t="s">
        <v>235</v>
      </c>
      <c r="M9" s="120" t="s">
        <v>236</v>
      </c>
      <c r="N9" s="120" t="s">
        <v>237</v>
      </c>
      <c r="O9" s="120" t="s">
        <v>238</v>
      </c>
      <c r="P9" s="120" t="s">
        <v>239</v>
      </c>
      <c r="Q9" s="120" t="s">
        <v>240</v>
      </c>
      <c r="R9" s="120" t="s">
        <v>241</v>
      </c>
      <c r="S9" s="123" t="s">
        <v>310</v>
      </c>
      <c r="T9" s="124" t="s">
        <v>243</v>
      </c>
      <c r="U9" s="161"/>
      <c r="V9" s="177"/>
    </row>
    <row r="10" spans="2:22" ht="17.45" customHeight="1" thickBot="1">
      <c r="B10" s="125"/>
      <c r="C10" s="126"/>
      <c r="D10" s="127" t="s">
        <v>244</v>
      </c>
      <c r="E10" s="128" t="s">
        <v>245</v>
      </c>
      <c r="F10" s="129" t="s">
        <v>245</v>
      </c>
      <c r="G10" s="127" t="s">
        <v>245</v>
      </c>
      <c r="H10" s="127" t="s">
        <v>245</v>
      </c>
      <c r="I10" s="127" t="s">
        <v>245</v>
      </c>
      <c r="J10" s="127" t="s">
        <v>245</v>
      </c>
      <c r="K10" s="128" t="s">
        <v>245</v>
      </c>
      <c r="L10" s="129" t="s">
        <v>246</v>
      </c>
      <c r="M10" s="127" t="s">
        <v>246</v>
      </c>
      <c r="N10" s="127" t="s">
        <v>246</v>
      </c>
      <c r="O10" s="127" t="s">
        <v>246</v>
      </c>
      <c r="P10" s="127" t="s">
        <v>246</v>
      </c>
      <c r="Q10" s="128" t="s">
        <v>246</v>
      </c>
      <c r="R10" s="129" t="s">
        <v>246</v>
      </c>
      <c r="S10" s="127" t="s">
        <v>245</v>
      </c>
      <c r="T10" s="128" t="s">
        <v>247</v>
      </c>
      <c r="U10" s="163"/>
      <c r="V10" s="115"/>
    </row>
    <row r="11" spans="2:22" ht="16.7" customHeight="1">
      <c r="B11" s="357" t="s">
        <v>248</v>
      </c>
      <c r="C11" s="358"/>
      <c r="D11" s="358"/>
      <c r="E11" s="358"/>
      <c r="F11" s="358"/>
      <c r="G11" s="358"/>
      <c r="H11" s="358"/>
      <c r="I11" s="358"/>
      <c r="J11" s="358"/>
      <c r="K11" s="358"/>
      <c r="L11" s="358"/>
      <c r="M11" s="358"/>
      <c r="N11" s="358"/>
      <c r="O11" s="358"/>
      <c r="P11" s="358"/>
      <c r="Q11" s="358"/>
      <c r="R11" s="358"/>
      <c r="S11" s="358"/>
      <c r="T11" s="359"/>
      <c r="U11" s="163"/>
      <c r="V11" s="115"/>
    </row>
    <row r="12" spans="2:22" ht="16.7" customHeight="1">
      <c r="B12" s="360" t="s">
        <v>249</v>
      </c>
      <c r="C12" s="361"/>
      <c r="D12" s="361"/>
      <c r="E12" s="361"/>
      <c r="F12" s="361"/>
      <c r="G12" s="361"/>
      <c r="H12" s="361"/>
      <c r="I12" s="361"/>
      <c r="J12" s="361"/>
      <c r="K12" s="361"/>
      <c r="L12" s="361"/>
      <c r="M12" s="361"/>
      <c r="N12" s="361"/>
      <c r="O12" s="361"/>
      <c r="P12" s="361"/>
      <c r="Q12" s="361"/>
      <c r="R12" s="361"/>
      <c r="S12" s="361"/>
      <c r="T12" s="362"/>
      <c r="U12" s="163"/>
      <c r="V12" s="115"/>
    </row>
    <row r="13" spans="2:22" ht="29.1" customHeight="1">
      <c r="B13" s="164" t="s">
        <v>250</v>
      </c>
      <c r="C13" s="165" t="s">
        <v>251</v>
      </c>
      <c r="D13" s="132">
        <v>370.5</v>
      </c>
      <c r="E13" s="153">
        <f t="shared" ref="E13:E40" si="0">D13/$D$61</f>
        <v>3.9204288981900662E-2</v>
      </c>
      <c r="F13" s="139">
        <v>1</v>
      </c>
      <c r="G13" s="139">
        <v>0</v>
      </c>
      <c r="H13" s="135"/>
      <c r="I13" s="135"/>
      <c r="J13" s="135"/>
      <c r="K13" s="135"/>
      <c r="L13" s="136" t="s">
        <v>252</v>
      </c>
      <c r="M13" s="136" t="s">
        <v>252</v>
      </c>
      <c r="N13" s="136" t="s">
        <v>252</v>
      </c>
      <c r="O13" s="136" t="s">
        <v>252</v>
      </c>
      <c r="P13" s="136" t="s">
        <v>252</v>
      </c>
      <c r="Q13" s="136" t="s">
        <v>252</v>
      </c>
      <c r="R13" s="136" t="s">
        <v>252</v>
      </c>
      <c r="S13" s="137">
        <v>1</v>
      </c>
      <c r="T13" s="138" t="s">
        <v>253</v>
      </c>
      <c r="U13" s="163"/>
      <c r="V13" s="115"/>
    </row>
    <row r="14" spans="2:22" ht="29.1" customHeight="1">
      <c r="B14" s="164" t="s">
        <v>254</v>
      </c>
      <c r="C14" s="165" t="s">
        <v>251</v>
      </c>
      <c r="D14" s="132">
        <v>421</v>
      </c>
      <c r="E14" s="153">
        <f t="shared" si="0"/>
        <v>4.454792351249711E-2</v>
      </c>
      <c r="F14" s="139">
        <v>1</v>
      </c>
      <c r="G14" s="139">
        <v>0</v>
      </c>
      <c r="H14" s="135"/>
      <c r="I14" s="135"/>
      <c r="J14" s="135"/>
      <c r="K14" s="135"/>
      <c r="L14" s="136" t="s">
        <v>252</v>
      </c>
      <c r="M14" s="136" t="s">
        <v>252</v>
      </c>
      <c r="N14" s="136" t="s">
        <v>252</v>
      </c>
      <c r="O14" s="136" t="s">
        <v>252</v>
      </c>
      <c r="P14" s="136" t="s">
        <v>252</v>
      </c>
      <c r="Q14" s="136" t="s">
        <v>252</v>
      </c>
      <c r="R14" s="136" t="s">
        <v>252</v>
      </c>
      <c r="S14" s="137">
        <v>1</v>
      </c>
      <c r="T14" s="138" t="s">
        <v>253</v>
      </c>
      <c r="U14" s="163"/>
      <c r="V14" s="115"/>
    </row>
    <row r="15" spans="2:22" ht="29.1" customHeight="1">
      <c r="B15" s="164" t="s">
        <v>255</v>
      </c>
      <c r="C15" s="165" t="s">
        <v>251</v>
      </c>
      <c r="D15" s="132">
        <v>234.9</v>
      </c>
      <c r="E15" s="153">
        <f t="shared" si="0"/>
        <v>2.4855836658160504E-2</v>
      </c>
      <c r="F15" s="139">
        <v>1</v>
      </c>
      <c r="G15" s="139">
        <v>0</v>
      </c>
      <c r="H15" s="135"/>
      <c r="I15" s="135"/>
      <c r="J15" s="135"/>
      <c r="K15" s="135"/>
      <c r="L15" s="136" t="s">
        <v>252</v>
      </c>
      <c r="M15" s="136" t="s">
        <v>252</v>
      </c>
      <c r="N15" s="136" t="s">
        <v>252</v>
      </c>
      <c r="O15" s="136" t="s">
        <v>252</v>
      </c>
      <c r="P15" s="136" t="s">
        <v>252</v>
      </c>
      <c r="Q15" s="136" t="s">
        <v>252</v>
      </c>
      <c r="R15" s="136" t="s">
        <v>252</v>
      </c>
      <c r="S15" s="137">
        <v>1</v>
      </c>
      <c r="T15" s="138" t="s">
        <v>253</v>
      </c>
      <c r="U15" s="163"/>
      <c r="V15" s="115"/>
    </row>
    <row r="16" spans="2:22" ht="29.1" customHeight="1">
      <c r="B16" s="164" t="s">
        <v>256</v>
      </c>
      <c r="C16" s="165" t="s">
        <v>251</v>
      </c>
      <c r="D16" s="132">
        <v>398.7</v>
      </c>
      <c r="E16" s="153">
        <f t="shared" si="0"/>
        <v>4.2188259155421848E-2</v>
      </c>
      <c r="F16" s="139">
        <v>1</v>
      </c>
      <c r="G16" s="139">
        <v>0</v>
      </c>
      <c r="H16" s="135"/>
      <c r="I16" s="135"/>
      <c r="J16" s="135"/>
      <c r="K16" s="135"/>
      <c r="L16" s="136" t="s">
        <v>252</v>
      </c>
      <c r="M16" s="136" t="s">
        <v>252</v>
      </c>
      <c r="N16" s="136" t="s">
        <v>252</v>
      </c>
      <c r="O16" s="136" t="s">
        <v>252</v>
      </c>
      <c r="P16" s="136" t="s">
        <v>252</v>
      </c>
      <c r="Q16" s="136" t="s">
        <v>252</v>
      </c>
      <c r="R16" s="136" t="s">
        <v>252</v>
      </c>
      <c r="S16" s="137">
        <v>1</v>
      </c>
      <c r="T16" s="138" t="s">
        <v>253</v>
      </c>
      <c r="U16" s="163"/>
      <c r="V16" s="115"/>
    </row>
    <row r="17" spans="2:22" ht="29.1" customHeight="1">
      <c r="B17" s="164" t="s">
        <v>257</v>
      </c>
      <c r="C17" s="165" t="s">
        <v>258</v>
      </c>
      <c r="D17" s="132">
        <v>2825</v>
      </c>
      <c r="E17" s="153">
        <f t="shared" si="0"/>
        <v>0.29892609007792004</v>
      </c>
      <c r="F17" s="139">
        <v>1</v>
      </c>
      <c r="G17" s="139">
        <v>0</v>
      </c>
      <c r="H17" s="135"/>
      <c r="I17" s="135"/>
      <c r="J17" s="135"/>
      <c r="K17" s="135"/>
      <c r="L17" s="136" t="s">
        <v>252</v>
      </c>
      <c r="M17" s="136" t="s">
        <v>252</v>
      </c>
      <c r="N17" s="136" t="s">
        <v>252</v>
      </c>
      <c r="O17" s="136" t="s">
        <v>252</v>
      </c>
      <c r="P17" s="136" t="s">
        <v>252</v>
      </c>
      <c r="Q17" s="136" t="s">
        <v>252</v>
      </c>
      <c r="R17" s="136" t="s">
        <v>252</v>
      </c>
      <c r="S17" s="137">
        <v>1</v>
      </c>
      <c r="T17" s="138" t="s">
        <v>253</v>
      </c>
      <c r="U17" s="163"/>
      <c r="V17" s="115"/>
    </row>
    <row r="18" spans="2:22" ht="29.1" customHeight="1">
      <c r="B18" s="164" t="s">
        <v>311</v>
      </c>
      <c r="C18" s="165" t="s">
        <v>258</v>
      </c>
      <c r="D18" s="132">
        <v>5</v>
      </c>
      <c r="E18" s="153">
        <f t="shared" si="0"/>
        <v>5.2907272580162844E-4</v>
      </c>
      <c r="F18" s="139">
        <v>0</v>
      </c>
      <c r="G18" s="139">
        <v>1</v>
      </c>
      <c r="H18" s="135"/>
      <c r="I18" s="135"/>
      <c r="J18" s="135"/>
      <c r="K18" s="135"/>
      <c r="L18" s="136" t="s">
        <v>252</v>
      </c>
      <c r="M18" s="136" t="s">
        <v>252</v>
      </c>
      <c r="N18" s="136" t="s">
        <v>252</v>
      </c>
      <c r="O18" s="136" t="s">
        <v>252</v>
      </c>
      <c r="P18" s="136" t="s">
        <v>252</v>
      </c>
      <c r="Q18" s="136" t="s">
        <v>252</v>
      </c>
      <c r="R18" s="136" t="s">
        <v>252</v>
      </c>
      <c r="S18" s="137">
        <v>1</v>
      </c>
      <c r="T18" s="138" t="s">
        <v>253</v>
      </c>
      <c r="U18" s="163"/>
      <c r="V18" s="115"/>
    </row>
    <row r="19" spans="2:22" ht="29.1" customHeight="1">
      <c r="B19" s="164" t="s">
        <v>259</v>
      </c>
      <c r="C19" s="165" t="s">
        <v>251</v>
      </c>
      <c r="D19" s="132">
        <v>0</v>
      </c>
      <c r="E19" s="153">
        <f t="shared" si="0"/>
        <v>0</v>
      </c>
      <c r="F19" s="140">
        <v>1</v>
      </c>
      <c r="G19" s="140">
        <v>0</v>
      </c>
      <c r="H19" s="135"/>
      <c r="I19" s="135"/>
      <c r="J19" s="135"/>
      <c r="K19" s="135"/>
      <c r="L19" s="136" t="s">
        <v>252</v>
      </c>
      <c r="M19" s="136" t="s">
        <v>252</v>
      </c>
      <c r="N19" s="136" t="s">
        <v>252</v>
      </c>
      <c r="O19" s="136" t="s">
        <v>252</v>
      </c>
      <c r="P19" s="136" t="s">
        <v>252</v>
      </c>
      <c r="Q19" s="136" t="s">
        <v>252</v>
      </c>
      <c r="R19" s="136" t="s">
        <v>252</v>
      </c>
      <c r="S19" s="137">
        <v>1</v>
      </c>
      <c r="T19" s="138" t="s">
        <v>253</v>
      </c>
      <c r="U19" s="163"/>
      <c r="V19" s="115"/>
    </row>
    <row r="20" spans="2:22" ht="33.4" customHeight="1">
      <c r="B20" s="164" t="s">
        <v>260</v>
      </c>
      <c r="C20" s="165" t="s">
        <v>251</v>
      </c>
      <c r="D20" s="132">
        <v>534.56730655337697</v>
      </c>
      <c r="E20" s="153">
        <f t="shared" si="0"/>
        <v>5.6564996400525973E-2</v>
      </c>
      <c r="F20" s="139">
        <v>1</v>
      </c>
      <c r="G20" s="139">
        <v>0</v>
      </c>
      <c r="H20" s="135"/>
      <c r="I20" s="135"/>
      <c r="J20" s="135"/>
      <c r="K20" s="135"/>
      <c r="L20" s="136" t="s">
        <v>252</v>
      </c>
      <c r="M20" s="136" t="s">
        <v>252</v>
      </c>
      <c r="N20" s="136" t="s">
        <v>252</v>
      </c>
      <c r="O20" s="136" t="s">
        <v>252</v>
      </c>
      <c r="P20" s="136" t="s">
        <v>252</v>
      </c>
      <c r="Q20" s="136" t="s">
        <v>252</v>
      </c>
      <c r="R20" s="136" t="s">
        <v>252</v>
      </c>
      <c r="S20" s="137">
        <v>1</v>
      </c>
      <c r="T20" s="138" t="s">
        <v>253</v>
      </c>
      <c r="U20" s="163"/>
      <c r="V20" s="115"/>
    </row>
    <row r="21" spans="2:22" ht="42.6" customHeight="1">
      <c r="B21" s="164" t="s">
        <v>312</v>
      </c>
      <c r="C21" s="165" t="s">
        <v>251</v>
      </c>
      <c r="D21" s="132">
        <v>0</v>
      </c>
      <c r="E21" s="153">
        <f t="shared" si="0"/>
        <v>0</v>
      </c>
      <c r="F21" s="139">
        <v>0</v>
      </c>
      <c r="G21" s="139">
        <v>1</v>
      </c>
      <c r="H21" s="135"/>
      <c r="I21" s="135"/>
      <c r="J21" s="135"/>
      <c r="K21" s="135"/>
      <c r="L21" s="136" t="s">
        <v>252</v>
      </c>
      <c r="M21" s="136" t="s">
        <v>252</v>
      </c>
      <c r="N21" s="136" t="s">
        <v>252</v>
      </c>
      <c r="O21" s="136" t="s">
        <v>252</v>
      </c>
      <c r="P21" s="136" t="s">
        <v>252</v>
      </c>
      <c r="Q21" s="136" t="s">
        <v>252</v>
      </c>
      <c r="R21" s="136" t="s">
        <v>252</v>
      </c>
      <c r="S21" s="137">
        <v>1</v>
      </c>
      <c r="T21" s="138" t="s">
        <v>253</v>
      </c>
      <c r="U21" s="163"/>
      <c r="V21" s="115"/>
    </row>
    <row r="22" spans="2:22" ht="29.1" customHeight="1">
      <c r="B22" s="165" t="s">
        <v>262</v>
      </c>
      <c r="C22" s="165" t="s">
        <v>251</v>
      </c>
      <c r="D22" s="132">
        <v>677.31389720223945</v>
      </c>
      <c r="E22" s="153">
        <f t="shared" si="0"/>
        <v>7.1669661963222553E-2</v>
      </c>
      <c r="F22" s="139">
        <v>1</v>
      </c>
      <c r="G22" s="139">
        <v>0</v>
      </c>
      <c r="H22" s="135"/>
      <c r="I22" s="135"/>
      <c r="J22" s="135"/>
      <c r="K22" s="135"/>
      <c r="L22" s="136" t="s">
        <v>252</v>
      </c>
      <c r="M22" s="136" t="s">
        <v>252</v>
      </c>
      <c r="N22" s="136" t="s">
        <v>252</v>
      </c>
      <c r="O22" s="136" t="s">
        <v>252</v>
      </c>
      <c r="P22" s="136" t="s">
        <v>252</v>
      </c>
      <c r="Q22" s="136" t="s">
        <v>252</v>
      </c>
      <c r="R22" s="136" t="s">
        <v>252</v>
      </c>
      <c r="S22" s="137">
        <v>1</v>
      </c>
      <c r="T22" s="138" t="s">
        <v>253</v>
      </c>
      <c r="U22" s="163"/>
      <c r="V22" s="115"/>
    </row>
    <row r="23" spans="2:22" ht="42.6" customHeight="1">
      <c r="B23" s="165" t="s">
        <v>313</v>
      </c>
      <c r="C23" s="165" t="s">
        <v>251</v>
      </c>
      <c r="D23" s="132">
        <v>19.520361347789351</v>
      </c>
      <c r="E23" s="153">
        <f t="shared" si="0"/>
        <v>2.0655381573815323E-3</v>
      </c>
      <c r="F23" s="139">
        <v>0</v>
      </c>
      <c r="G23" s="139">
        <v>1</v>
      </c>
      <c r="H23" s="135"/>
      <c r="I23" s="135"/>
      <c r="J23" s="135"/>
      <c r="K23" s="135"/>
      <c r="L23" s="136" t="s">
        <v>252</v>
      </c>
      <c r="M23" s="136" t="s">
        <v>252</v>
      </c>
      <c r="N23" s="136" t="s">
        <v>252</v>
      </c>
      <c r="O23" s="136" t="s">
        <v>252</v>
      </c>
      <c r="P23" s="136" t="s">
        <v>252</v>
      </c>
      <c r="Q23" s="136" t="s">
        <v>252</v>
      </c>
      <c r="R23" s="136" t="s">
        <v>252</v>
      </c>
      <c r="S23" s="137">
        <v>1</v>
      </c>
      <c r="T23" s="138" t="s">
        <v>253</v>
      </c>
      <c r="U23" s="163"/>
      <c r="V23" s="115"/>
    </row>
    <row r="24" spans="2:22" ht="29.1" customHeight="1">
      <c r="B24" s="164" t="s">
        <v>261</v>
      </c>
      <c r="C24" s="165" t="s">
        <v>251</v>
      </c>
      <c r="D24" s="132">
        <v>10.399804164659617</v>
      </c>
      <c r="E24" s="153">
        <f t="shared" si="0"/>
        <v>1.1004505474399183E-3</v>
      </c>
      <c r="F24" s="139">
        <v>1</v>
      </c>
      <c r="G24" s="139">
        <v>0</v>
      </c>
      <c r="H24" s="135"/>
      <c r="I24" s="135"/>
      <c r="J24" s="135"/>
      <c r="K24" s="135"/>
      <c r="L24" s="136" t="s">
        <v>252</v>
      </c>
      <c r="M24" s="136" t="s">
        <v>252</v>
      </c>
      <c r="N24" s="136" t="s">
        <v>252</v>
      </c>
      <c r="O24" s="136" t="s">
        <v>252</v>
      </c>
      <c r="P24" s="136" t="s">
        <v>252</v>
      </c>
      <c r="Q24" s="136" t="s">
        <v>252</v>
      </c>
      <c r="R24" s="136" t="s">
        <v>252</v>
      </c>
      <c r="S24" s="137">
        <v>1</v>
      </c>
      <c r="T24" s="138" t="s">
        <v>253</v>
      </c>
      <c r="U24" s="163"/>
      <c r="V24" s="115"/>
    </row>
    <row r="25" spans="2:22" ht="33.4" customHeight="1">
      <c r="B25" s="165" t="s">
        <v>263</v>
      </c>
      <c r="C25" s="165" t="s">
        <v>258</v>
      </c>
      <c r="D25" s="132">
        <v>555.94336568301526</v>
      </c>
      <c r="E25" s="153">
        <f t="shared" si="0"/>
        <v>5.8826894374648872E-2</v>
      </c>
      <c r="F25" s="139">
        <v>1</v>
      </c>
      <c r="G25" s="139">
        <v>0</v>
      </c>
      <c r="H25" s="135"/>
      <c r="I25" s="135"/>
      <c r="J25" s="135"/>
      <c r="K25" s="135"/>
      <c r="L25" s="136" t="s">
        <v>252</v>
      </c>
      <c r="M25" s="136" t="s">
        <v>252</v>
      </c>
      <c r="N25" s="136" t="s">
        <v>252</v>
      </c>
      <c r="O25" s="136" t="s">
        <v>252</v>
      </c>
      <c r="P25" s="136" t="s">
        <v>252</v>
      </c>
      <c r="Q25" s="136" t="s">
        <v>252</v>
      </c>
      <c r="R25" s="136" t="s">
        <v>252</v>
      </c>
      <c r="S25" s="137">
        <v>1</v>
      </c>
      <c r="T25" s="138" t="s">
        <v>253</v>
      </c>
      <c r="U25" s="178"/>
      <c r="V25" s="115"/>
    </row>
    <row r="26" spans="2:22" ht="42.6" customHeight="1">
      <c r="B26" s="165" t="s">
        <v>314</v>
      </c>
      <c r="C26" s="165" t="s">
        <v>258</v>
      </c>
      <c r="D26" s="132">
        <v>32.368107267228382</v>
      </c>
      <c r="E26" s="153">
        <f t="shared" si="0"/>
        <v>3.4250165481824035E-3</v>
      </c>
      <c r="F26" s="139">
        <v>0</v>
      </c>
      <c r="G26" s="139">
        <v>1</v>
      </c>
      <c r="H26" s="135"/>
      <c r="I26" s="135"/>
      <c r="J26" s="135"/>
      <c r="K26" s="135"/>
      <c r="L26" s="136" t="s">
        <v>252</v>
      </c>
      <c r="M26" s="136" t="s">
        <v>252</v>
      </c>
      <c r="N26" s="136" t="s">
        <v>252</v>
      </c>
      <c r="O26" s="136" t="s">
        <v>252</v>
      </c>
      <c r="P26" s="136" t="s">
        <v>252</v>
      </c>
      <c r="Q26" s="136" t="s">
        <v>252</v>
      </c>
      <c r="R26" s="136" t="s">
        <v>252</v>
      </c>
      <c r="S26" s="137">
        <v>1</v>
      </c>
      <c r="T26" s="138" t="s">
        <v>253</v>
      </c>
      <c r="U26" s="178"/>
      <c r="V26" s="115"/>
    </row>
    <row r="27" spans="2:22" ht="42.6" customHeight="1">
      <c r="B27" s="164" t="s">
        <v>315</v>
      </c>
      <c r="C27" s="165" t="s">
        <v>316</v>
      </c>
      <c r="D27" s="132">
        <v>364.00104234939232</v>
      </c>
      <c r="E27" s="153">
        <f t="shared" si="0"/>
        <v>3.8516604734085393E-2</v>
      </c>
      <c r="F27" s="139">
        <v>1</v>
      </c>
      <c r="G27" s="139">
        <v>0</v>
      </c>
      <c r="H27" s="135"/>
      <c r="I27" s="135"/>
      <c r="J27" s="135"/>
      <c r="K27" s="135"/>
      <c r="L27" s="136" t="s">
        <v>252</v>
      </c>
      <c r="M27" s="136" t="s">
        <v>252</v>
      </c>
      <c r="N27" s="136" t="s">
        <v>252</v>
      </c>
      <c r="O27" s="136" t="s">
        <v>252</v>
      </c>
      <c r="P27" s="136" t="s">
        <v>252</v>
      </c>
      <c r="Q27" s="136" t="s">
        <v>252</v>
      </c>
      <c r="R27" s="136" t="s">
        <v>252</v>
      </c>
      <c r="S27" s="137">
        <v>1</v>
      </c>
      <c r="T27" s="138" t="s">
        <v>253</v>
      </c>
      <c r="U27" s="163"/>
      <c r="V27" s="115"/>
    </row>
    <row r="28" spans="2:22" ht="42.6" customHeight="1">
      <c r="B28" s="165" t="s">
        <v>317</v>
      </c>
      <c r="C28" s="165" t="s">
        <v>316</v>
      </c>
      <c r="D28" s="132">
        <v>88.165386103587423</v>
      </c>
      <c r="E28" s="153">
        <f t="shared" si="0"/>
        <v>9.3291802294356019E-3</v>
      </c>
      <c r="F28" s="139">
        <v>1</v>
      </c>
      <c r="G28" s="139">
        <v>0</v>
      </c>
      <c r="H28" s="135"/>
      <c r="I28" s="135"/>
      <c r="J28" s="135"/>
      <c r="K28" s="135"/>
      <c r="L28" s="136" t="s">
        <v>252</v>
      </c>
      <c r="M28" s="136" t="s">
        <v>252</v>
      </c>
      <c r="N28" s="136" t="s">
        <v>252</v>
      </c>
      <c r="O28" s="136" t="s">
        <v>252</v>
      </c>
      <c r="P28" s="136" t="s">
        <v>252</v>
      </c>
      <c r="Q28" s="136" t="s">
        <v>252</v>
      </c>
      <c r="R28" s="136" t="s">
        <v>252</v>
      </c>
      <c r="S28" s="137">
        <v>1</v>
      </c>
      <c r="T28" s="138" t="s">
        <v>253</v>
      </c>
      <c r="U28" s="163"/>
      <c r="V28" s="115"/>
    </row>
    <row r="29" spans="2:22" ht="45" customHeight="1">
      <c r="B29" s="165" t="s">
        <v>318</v>
      </c>
      <c r="C29" s="165" t="s">
        <v>316</v>
      </c>
      <c r="D29" s="132">
        <v>438.93964639086522</v>
      </c>
      <c r="E29" s="153">
        <f t="shared" si="0"/>
        <v>4.6446199035683595E-2</v>
      </c>
      <c r="F29" s="139">
        <v>1</v>
      </c>
      <c r="G29" s="139">
        <v>0</v>
      </c>
      <c r="H29" s="135"/>
      <c r="I29" s="135"/>
      <c r="J29" s="135"/>
      <c r="K29" s="135"/>
      <c r="L29" s="136" t="s">
        <v>252</v>
      </c>
      <c r="M29" s="136" t="s">
        <v>252</v>
      </c>
      <c r="N29" s="136" t="s">
        <v>252</v>
      </c>
      <c r="O29" s="136" t="s">
        <v>252</v>
      </c>
      <c r="P29" s="136" t="s">
        <v>252</v>
      </c>
      <c r="Q29" s="136" t="s">
        <v>252</v>
      </c>
      <c r="R29" s="136" t="s">
        <v>252</v>
      </c>
      <c r="S29" s="137">
        <v>1</v>
      </c>
      <c r="T29" s="138" t="s">
        <v>253</v>
      </c>
      <c r="U29" s="163"/>
      <c r="V29" s="115"/>
    </row>
    <row r="30" spans="2:22" ht="42.6" customHeight="1">
      <c r="B30" s="165" t="s">
        <v>319</v>
      </c>
      <c r="C30" s="165" t="s">
        <v>316</v>
      </c>
      <c r="D30" s="132">
        <v>252.68286519737518</v>
      </c>
      <c r="E30" s="153">
        <f t="shared" si="0"/>
        <v>2.6737522450668141E-2</v>
      </c>
      <c r="F30" s="139">
        <v>1</v>
      </c>
      <c r="G30" s="139">
        <v>0</v>
      </c>
      <c r="H30" s="135"/>
      <c r="I30" s="135"/>
      <c r="J30" s="135"/>
      <c r="K30" s="135"/>
      <c r="L30" s="136" t="s">
        <v>252</v>
      </c>
      <c r="M30" s="136" t="s">
        <v>252</v>
      </c>
      <c r="N30" s="136" t="s">
        <v>252</v>
      </c>
      <c r="O30" s="136" t="s">
        <v>252</v>
      </c>
      <c r="P30" s="136" t="s">
        <v>252</v>
      </c>
      <c r="Q30" s="136" t="s">
        <v>252</v>
      </c>
      <c r="R30" s="136" t="s">
        <v>252</v>
      </c>
      <c r="S30" s="137">
        <v>1</v>
      </c>
      <c r="T30" s="138" t="s">
        <v>253</v>
      </c>
      <c r="U30" s="163"/>
      <c r="V30" s="115"/>
    </row>
    <row r="31" spans="2:22" ht="16.7" customHeight="1">
      <c r="B31" s="165" t="s">
        <v>320</v>
      </c>
      <c r="C31" s="165" t="s">
        <v>258</v>
      </c>
      <c r="D31" s="132">
        <v>161.78526023200169</v>
      </c>
      <c r="E31" s="153">
        <f t="shared" si="0"/>
        <v>1.7119233725094187E-2</v>
      </c>
      <c r="F31" s="139">
        <v>1</v>
      </c>
      <c r="G31" s="139">
        <v>0</v>
      </c>
      <c r="H31" s="135"/>
      <c r="I31" s="135"/>
      <c r="J31" s="135"/>
      <c r="K31" s="135"/>
      <c r="L31" s="136" t="s">
        <v>252</v>
      </c>
      <c r="M31" s="136" t="s">
        <v>252</v>
      </c>
      <c r="N31" s="136" t="s">
        <v>252</v>
      </c>
      <c r="O31" s="136" t="s">
        <v>252</v>
      </c>
      <c r="P31" s="136" t="s">
        <v>252</v>
      </c>
      <c r="Q31" s="136" t="s">
        <v>252</v>
      </c>
      <c r="R31" s="136" t="s">
        <v>252</v>
      </c>
      <c r="S31" s="137">
        <v>1</v>
      </c>
      <c r="T31" s="138" t="s">
        <v>253</v>
      </c>
      <c r="U31" s="163"/>
      <c r="V31" s="115"/>
    </row>
    <row r="32" spans="2:22" ht="16.7" customHeight="1">
      <c r="B32" s="164" t="s">
        <v>320</v>
      </c>
      <c r="C32" s="165" t="s">
        <v>251</v>
      </c>
      <c r="D32" s="132">
        <v>89.86315215932153</v>
      </c>
      <c r="E32" s="153">
        <f t="shared" si="0"/>
        <v>9.5088285724117469E-3</v>
      </c>
      <c r="F32" s="139">
        <v>1</v>
      </c>
      <c r="G32" s="139">
        <v>0</v>
      </c>
      <c r="H32" s="135"/>
      <c r="I32" s="135"/>
      <c r="J32" s="135"/>
      <c r="K32" s="135"/>
      <c r="L32" s="136" t="s">
        <v>252</v>
      </c>
      <c r="M32" s="136" t="s">
        <v>252</v>
      </c>
      <c r="N32" s="136" t="s">
        <v>252</v>
      </c>
      <c r="O32" s="136" t="s">
        <v>252</v>
      </c>
      <c r="P32" s="136" t="s">
        <v>252</v>
      </c>
      <c r="Q32" s="136" t="s">
        <v>252</v>
      </c>
      <c r="R32" s="136" t="s">
        <v>252</v>
      </c>
      <c r="S32" s="137">
        <v>1</v>
      </c>
      <c r="T32" s="138" t="s">
        <v>253</v>
      </c>
      <c r="U32" s="163"/>
      <c r="V32" s="115"/>
    </row>
    <row r="33" spans="2:22" ht="42.6" customHeight="1">
      <c r="B33" s="164" t="s">
        <v>321</v>
      </c>
      <c r="C33" s="165" t="s">
        <v>265</v>
      </c>
      <c r="D33" s="132">
        <v>92.72</v>
      </c>
      <c r="E33" s="153">
        <f t="shared" si="0"/>
        <v>9.8111246272653968E-3</v>
      </c>
      <c r="F33" s="139">
        <v>1</v>
      </c>
      <c r="G33" s="139">
        <v>0</v>
      </c>
      <c r="H33" s="135"/>
      <c r="I33" s="135"/>
      <c r="J33" s="135"/>
      <c r="K33" s="135"/>
      <c r="L33" s="136" t="s">
        <v>252</v>
      </c>
      <c r="M33" s="136" t="s">
        <v>252</v>
      </c>
      <c r="N33" s="136" t="s">
        <v>252</v>
      </c>
      <c r="O33" s="136" t="s">
        <v>252</v>
      </c>
      <c r="P33" s="136" t="s">
        <v>252</v>
      </c>
      <c r="Q33" s="136" t="s">
        <v>252</v>
      </c>
      <c r="R33" s="136" t="s">
        <v>252</v>
      </c>
      <c r="S33" s="137">
        <v>1</v>
      </c>
      <c r="T33" s="138" t="s">
        <v>253</v>
      </c>
      <c r="U33" s="163"/>
      <c r="V33" s="115"/>
    </row>
    <row r="34" spans="2:22" ht="29.1" customHeight="1">
      <c r="B34" s="164" t="s">
        <v>268</v>
      </c>
      <c r="C34" s="165" t="s">
        <v>258</v>
      </c>
      <c r="D34" s="132">
        <v>41.34</v>
      </c>
      <c r="E34" s="153">
        <f t="shared" si="0"/>
        <v>4.3743732969278642E-3</v>
      </c>
      <c r="F34" s="139">
        <v>1</v>
      </c>
      <c r="G34" s="139">
        <v>0</v>
      </c>
      <c r="H34" s="135"/>
      <c r="I34" s="135"/>
      <c r="J34" s="135"/>
      <c r="K34" s="135"/>
      <c r="L34" s="136" t="s">
        <v>252</v>
      </c>
      <c r="M34" s="136" t="s">
        <v>252</v>
      </c>
      <c r="N34" s="136" t="s">
        <v>252</v>
      </c>
      <c r="O34" s="136" t="s">
        <v>252</v>
      </c>
      <c r="P34" s="136" t="s">
        <v>252</v>
      </c>
      <c r="Q34" s="136" t="s">
        <v>252</v>
      </c>
      <c r="R34" s="136" t="s">
        <v>252</v>
      </c>
      <c r="S34" s="137">
        <v>1</v>
      </c>
      <c r="T34" s="138" t="s">
        <v>253</v>
      </c>
      <c r="U34" s="163"/>
      <c r="V34" s="115"/>
    </row>
    <row r="35" spans="2:22" ht="29.1" customHeight="1">
      <c r="B35" s="164" t="s">
        <v>269</v>
      </c>
      <c r="C35" s="165" t="s">
        <v>258</v>
      </c>
      <c r="D35" s="132">
        <v>4.37</v>
      </c>
      <c r="E35" s="153">
        <f t="shared" si="0"/>
        <v>4.6240956235062326E-4</v>
      </c>
      <c r="F35" s="139">
        <v>1</v>
      </c>
      <c r="G35" s="139">
        <v>0</v>
      </c>
      <c r="H35" s="135"/>
      <c r="I35" s="135"/>
      <c r="J35" s="135"/>
      <c r="K35" s="135"/>
      <c r="L35" s="136" t="s">
        <v>252</v>
      </c>
      <c r="M35" s="136" t="s">
        <v>252</v>
      </c>
      <c r="N35" s="136" t="s">
        <v>252</v>
      </c>
      <c r="O35" s="136" t="s">
        <v>252</v>
      </c>
      <c r="P35" s="136" t="s">
        <v>252</v>
      </c>
      <c r="Q35" s="136" t="s">
        <v>252</v>
      </c>
      <c r="R35" s="136" t="s">
        <v>252</v>
      </c>
      <c r="S35" s="137">
        <v>1</v>
      </c>
      <c r="T35" s="138" t="s">
        <v>253</v>
      </c>
      <c r="U35" s="163"/>
      <c r="V35" s="115"/>
    </row>
    <row r="36" spans="2:22" ht="29.1" customHeight="1">
      <c r="B36" s="164" t="s">
        <v>270</v>
      </c>
      <c r="C36" s="165" t="s">
        <v>258</v>
      </c>
      <c r="D36" s="132">
        <v>5.54</v>
      </c>
      <c r="E36" s="153">
        <f t="shared" si="0"/>
        <v>5.8621258018820425E-4</v>
      </c>
      <c r="F36" s="139">
        <v>1</v>
      </c>
      <c r="G36" s="139">
        <v>0</v>
      </c>
      <c r="H36" s="135"/>
      <c r="I36" s="135"/>
      <c r="J36" s="135"/>
      <c r="K36" s="135"/>
      <c r="L36" s="136" t="s">
        <v>252</v>
      </c>
      <c r="M36" s="136" t="s">
        <v>252</v>
      </c>
      <c r="N36" s="136" t="s">
        <v>252</v>
      </c>
      <c r="O36" s="136" t="s">
        <v>252</v>
      </c>
      <c r="P36" s="136" t="s">
        <v>252</v>
      </c>
      <c r="Q36" s="136" t="s">
        <v>252</v>
      </c>
      <c r="R36" s="136" t="s">
        <v>252</v>
      </c>
      <c r="S36" s="137">
        <v>1</v>
      </c>
      <c r="T36" s="138" t="s">
        <v>253</v>
      </c>
      <c r="U36" s="163"/>
      <c r="V36" s="115"/>
    </row>
    <row r="37" spans="2:22" ht="15" customHeight="1">
      <c r="B37" s="164" t="s">
        <v>271</v>
      </c>
      <c r="C37" s="165" t="s">
        <v>258</v>
      </c>
      <c r="D37" s="132">
        <v>23.46</v>
      </c>
      <c r="E37" s="153">
        <f t="shared" si="0"/>
        <v>2.4824092294612405E-3</v>
      </c>
      <c r="F37" s="139">
        <v>1</v>
      </c>
      <c r="G37" s="139">
        <v>0</v>
      </c>
      <c r="H37" s="135"/>
      <c r="I37" s="135"/>
      <c r="J37" s="135"/>
      <c r="K37" s="135"/>
      <c r="L37" s="136" t="s">
        <v>252</v>
      </c>
      <c r="M37" s="136" t="s">
        <v>252</v>
      </c>
      <c r="N37" s="136" t="s">
        <v>252</v>
      </c>
      <c r="O37" s="136" t="s">
        <v>252</v>
      </c>
      <c r="P37" s="136" t="s">
        <v>252</v>
      </c>
      <c r="Q37" s="136" t="s">
        <v>252</v>
      </c>
      <c r="R37" s="136" t="s">
        <v>252</v>
      </c>
      <c r="S37" s="137">
        <v>1</v>
      </c>
      <c r="T37" s="138" t="s">
        <v>253</v>
      </c>
      <c r="U37" s="163"/>
      <c r="V37" s="115"/>
    </row>
    <row r="38" spans="2:22" ht="29.1" customHeight="1">
      <c r="B38" s="164" t="s">
        <v>272</v>
      </c>
      <c r="C38" s="165" t="s">
        <v>258</v>
      </c>
      <c r="D38" s="132">
        <v>19.16</v>
      </c>
      <c r="E38" s="153">
        <f t="shared" si="0"/>
        <v>2.02740668527184E-3</v>
      </c>
      <c r="F38" s="139">
        <v>1</v>
      </c>
      <c r="G38" s="139">
        <v>0</v>
      </c>
      <c r="H38" s="135"/>
      <c r="I38" s="135"/>
      <c r="J38" s="135"/>
      <c r="K38" s="135"/>
      <c r="L38" s="136" t="s">
        <v>252</v>
      </c>
      <c r="M38" s="136" t="s">
        <v>252</v>
      </c>
      <c r="N38" s="136" t="s">
        <v>252</v>
      </c>
      <c r="O38" s="136" t="s">
        <v>252</v>
      </c>
      <c r="P38" s="136" t="s">
        <v>252</v>
      </c>
      <c r="Q38" s="136" t="s">
        <v>252</v>
      </c>
      <c r="R38" s="136" t="s">
        <v>252</v>
      </c>
      <c r="S38" s="137">
        <v>1</v>
      </c>
      <c r="T38" s="138" t="s">
        <v>253</v>
      </c>
      <c r="U38" s="163"/>
      <c r="V38" s="115"/>
    </row>
    <row r="39" spans="2:22" ht="29.1" customHeight="1">
      <c r="B39" s="164" t="s">
        <v>273</v>
      </c>
      <c r="C39" s="165" t="s">
        <v>258</v>
      </c>
      <c r="D39" s="132">
        <v>0</v>
      </c>
      <c r="E39" s="153">
        <f t="shared" si="0"/>
        <v>0</v>
      </c>
      <c r="F39" s="139">
        <v>1</v>
      </c>
      <c r="G39" s="139">
        <v>0</v>
      </c>
      <c r="H39" s="135"/>
      <c r="I39" s="135"/>
      <c r="J39" s="135"/>
      <c r="K39" s="135"/>
      <c r="L39" s="136" t="s">
        <v>252</v>
      </c>
      <c r="M39" s="136" t="s">
        <v>252</v>
      </c>
      <c r="N39" s="136" t="s">
        <v>252</v>
      </c>
      <c r="O39" s="136" t="s">
        <v>252</v>
      </c>
      <c r="P39" s="136" t="s">
        <v>252</v>
      </c>
      <c r="Q39" s="136" t="s">
        <v>252</v>
      </c>
      <c r="R39" s="136" t="s">
        <v>252</v>
      </c>
      <c r="S39" s="137">
        <v>1</v>
      </c>
      <c r="T39" s="138" t="s">
        <v>253</v>
      </c>
      <c r="U39" s="163"/>
      <c r="V39" s="115"/>
    </row>
    <row r="40" spans="2:22" ht="33.4" customHeight="1" thickBot="1">
      <c r="B40" s="355" t="s">
        <v>225</v>
      </c>
      <c r="C40" s="356"/>
      <c r="D40" s="144">
        <f>SUM(D13:D39)</f>
        <v>7667.2401946508544</v>
      </c>
      <c r="E40" s="179">
        <f t="shared" si="0"/>
        <v>0.81130553383194715</v>
      </c>
      <c r="F40" s="179">
        <f>AVERAGE(F13:F39)</f>
        <v>0.85185185185185186</v>
      </c>
      <c r="G40" s="179">
        <f>AVERAGE(G13:G39)</f>
        <v>0.14814814814814814</v>
      </c>
      <c r="H40" s="135"/>
      <c r="I40" s="135"/>
      <c r="J40" s="135"/>
      <c r="K40" s="135"/>
      <c r="L40" s="180"/>
      <c r="M40" s="180"/>
      <c r="N40" s="180"/>
      <c r="O40" s="180"/>
      <c r="P40" s="180"/>
      <c r="Q40" s="180"/>
      <c r="R40" s="180"/>
      <c r="S40" s="180"/>
      <c r="T40" s="181"/>
      <c r="U40" s="163"/>
      <c r="V40" s="115"/>
    </row>
    <row r="41" spans="2:22" ht="16.7" customHeight="1" thickTop="1">
      <c r="B41" s="360" t="s">
        <v>274</v>
      </c>
      <c r="C41" s="361"/>
      <c r="D41" s="363"/>
      <c r="E41" s="363"/>
      <c r="F41" s="363"/>
      <c r="G41" s="363"/>
      <c r="H41" s="361"/>
      <c r="I41" s="361"/>
      <c r="J41" s="361"/>
      <c r="K41" s="361"/>
      <c r="L41" s="361"/>
      <c r="M41" s="361"/>
      <c r="N41" s="361"/>
      <c r="O41" s="361"/>
      <c r="P41" s="361"/>
      <c r="Q41" s="361"/>
      <c r="R41" s="361"/>
      <c r="S41" s="361"/>
      <c r="T41" s="362"/>
      <c r="U41" s="163"/>
      <c r="V41" s="115"/>
    </row>
    <row r="42" spans="2:22" ht="29.1" customHeight="1">
      <c r="B42" s="164" t="s">
        <v>294</v>
      </c>
      <c r="C42" s="165" t="s">
        <v>251</v>
      </c>
      <c r="D42" s="132">
        <v>0.8</v>
      </c>
      <c r="E42" s="153">
        <f t="shared" ref="E42:E53" si="1">D42/$D$61</f>
        <v>8.4651636128260554E-5</v>
      </c>
      <c r="F42" s="135"/>
      <c r="G42" s="135"/>
      <c r="H42" s="135"/>
      <c r="I42" s="135"/>
      <c r="J42" s="135"/>
      <c r="K42" s="135"/>
      <c r="L42" s="135"/>
      <c r="M42" s="135"/>
      <c r="N42" s="135"/>
      <c r="O42" s="135"/>
      <c r="P42" s="135"/>
      <c r="Q42" s="135"/>
      <c r="R42" s="135"/>
      <c r="S42" s="135"/>
      <c r="T42" s="143"/>
      <c r="U42" s="163"/>
      <c r="V42" s="115"/>
    </row>
    <row r="43" spans="2:22" ht="29.1" customHeight="1">
      <c r="B43" s="164" t="s">
        <v>295</v>
      </c>
      <c r="C43" s="165" t="s">
        <v>251</v>
      </c>
      <c r="D43" s="132">
        <v>0</v>
      </c>
      <c r="E43" s="153">
        <f t="shared" si="1"/>
        <v>0</v>
      </c>
      <c r="F43" s="135"/>
      <c r="G43" s="135"/>
      <c r="H43" s="135"/>
      <c r="I43" s="135"/>
      <c r="J43" s="135"/>
      <c r="K43" s="135"/>
      <c r="L43" s="135"/>
      <c r="M43" s="135"/>
      <c r="N43" s="135"/>
      <c r="O43" s="135"/>
      <c r="P43" s="135"/>
      <c r="Q43" s="135"/>
      <c r="R43" s="135"/>
      <c r="S43" s="135"/>
      <c r="T43" s="143"/>
      <c r="U43" s="163"/>
      <c r="V43" s="115"/>
    </row>
    <row r="44" spans="2:22" ht="29.1" customHeight="1">
      <c r="B44" s="164" t="s">
        <v>296</v>
      </c>
      <c r="C44" s="165" t="s">
        <v>251</v>
      </c>
      <c r="D44" s="132">
        <v>0</v>
      </c>
      <c r="E44" s="153">
        <f t="shared" si="1"/>
        <v>0</v>
      </c>
      <c r="F44" s="135"/>
      <c r="G44" s="135"/>
      <c r="H44" s="135"/>
      <c r="I44" s="135"/>
      <c r="J44" s="135"/>
      <c r="K44" s="135"/>
      <c r="L44" s="135"/>
      <c r="M44" s="135"/>
      <c r="N44" s="135"/>
      <c r="O44" s="135"/>
      <c r="P44" s="135"/>
      <c r="Q44" s="135"/>
      <c r="R44" s="135"/>
      <c r="S44" s="135"/>
      <c r="T44" s="143"/>
      <c r="U44" s="163"/>
      <c r="V44" s="115"/>
    </row>
    <row r="45" spans="2:22" ht="29.1" customHeight="1">
      <c r="B45" s="164" t="s">
        <v>297</v>
      </c>
      <c r="C45" s="165" t="s">
        <v>251</v>
      </c>
      <c r="D45" s="132">
        <v>0</v>
      </c>
      <c r="E45" s="153">
        <f t="shared" si="1"/>
        <v>0</v>
      </c>
      <c r="F45" s="135"/>
      <c r="G45" s="135"/>
      <c r="H45" s="135"/>
      <c r="I45" s="135"/>
      <c r="J45" s="135"/>
      <c r="K45" s="135"/>
      <c r="L45" s="135"/>
      <c r="M45" s="135"/>
      <c r="N45" s="135"/>
      <c r="O45" s="135"/>
      <c r="P45" s="135"/>
      <c r="Q45" s="135"/>
      <c r="R45" s="135"/>
      <c r="S45" s="135"/>
      <c r="T45" s="143"/>
      <c r="U45" s="163"/>
      <c r="V45" s="115"/>
    </row>
    <row r="46" spans="2:22" ht="42.6" customHeight="1">
      <c r="B46" s="164" t="s">
        <v>322</v>
      </c>
      <c r="C46" s="165" t="s">
        <v>258</v>
      </c>
      <c r="D46" s="132">
        <v>17</v>
      </c>
      <c r="E46" s="153">
        <f t="shared" si="1"/>
        <v>1.7988472677255365E-3</v>
      </c>
      <c r="F46" s="182"/>
      <c r="G46" s="182"/>
      <c r="H46" s="182"/>
      <c r="I46" s="182"/>
      <c r="J46" s="182"/>
      <c r="K46" s="182"/>
      <c r="L46" s="182"/>
      <c r="M46" s="182"/>
      <c r="N46" s="182"/>
      <c r="O46" s="182"/>
      <c r="P46" s="182"/>
      <c r="Q46" s="182"/>
      <c r="R46" s="182"/>
      <c r="S46" s="182"/>
      <c r="T46" s="183"/>
      <c r="U46" s="163"/>
      <c r="V46" s="115"/>
    </row>
    <row r="47" spans="2:22" ht="15" customHeight="1">
      <c r="B47" s="184" t="s">
        <v>323</v>
      </c>
      <c r="C47" s="165" t="s">
        <v>324</v>
      </c>
      <c r="D47" s="132">
        <v>0</v>
      </c>
      <c r="E47" s="153">
        <f t="shared" si="1"/>
        <v>0</v>
      </c>
      <c r="F47" s="185"/>
      <c r="G47" s="185"/>
      <c r="H47" s="185"/>
      <c r="I47" s="185"/>
      <c r="J47" s="185"/>
      <c r="K47" s="185"/>
      <c r="L47" s="185"/>
      <c r="M47" s="185"/>
      <c r="N47" s="185"/>
      <c r="O47" s="185"/>
      <c r="P47" s="185"/>
      <c r="Q47" s="185"/>
      <c r="R47" s="185"/>
      <c r="S47" s="185"/>
      <c r="T47" s="186"/>
      <c r="U47" s="163"/>
    </row>
    <row r="48" spans="2:22" ht="29.1" customHeight="1">
      <c r="B48" s="164" t="s">
        <v>298</v>
      </c>
      <c r="C48" s="165" t="s">
        <v>258</v>
      </c>
      <c r="D48" s="132">
        <v>319.04577651081433</v>
      </c>
      <c r="E48" s="153">
        <f t="shared" si="1"/>
        <v>3.3759683726814739E-2</v>
      </c>
      <c r="F48" s="135"/>
      <c r="G48" s="135"/>
      <c r="H48" s="135"/>
      <c r="I48" s="135"/>
      <c r="J48" s="135"/>
      <c r="K48" s="135"/>
      <c r="L48" s="135"/>
      <c r="M48" s="135"/>
      <c r="N48" s="135"/>
      <c r="O48" s="135"/>
      <c r="P48" s="135"/>
      <c r="Q48" s="135"/>
      <c r="R48" s="135"/>
      <c r="S48" s="135"/>
      <c r="T48" s="143"/>
      <c r="U48" s="163"/>
      <c r="V48" s="115"/>
    </row>
    <row r="49" spans="2:22" ht="29.1" customHeight="1">
      <c r="B49" s="164" t="s">
        <v>299</v>
      </c>
      <c r="C49" s="165" t="s">
        <v>258</v>
      </c>
      <c r="D49" s="132">
        <v>10.652494926443298</v>
      </c>
      <c r="E49" s="153">
        <f t="shared" si="1"/>
        <v>1.1271889054642746E-3</v>
      </c>
      <c r="F49" s="135"/>
      <c r="G49" s="135"/>
      <c r="H49" s="135"/>
      <c r="I49" s="135"/>
      <c r="J49" s="135"/>
      <c r="K49" s="135"/>
      <c r="L49" s="135"/>
      <c r="M49" s="135"/>
      <c r="N49" s="135"/>
      <c r="O49" s="135"/>
      <c r="P49" s="135"/>
      <c r="Q49" s="135"/>
      <c r="R49" s="135"/>
      <c r="S49" s="135"/>
      <c r="T49" s="143"/>
      <c r="U49" s="163"/>
      <c r="V49" s="115"/>
    </row>
    <row r="50" spans="2:22" ht="15" customHeight="1">
      <c r="B50" s="164" t="s">
        <v>283</v>
      </c>
      <c r="C50" s="165" t="s">
        <v>258</v>
      </c>
      <c r="D50" s="132">
        <v>4.5326405394947766</v>
      </c>
      <c r="E50" s="153">
        <f t="shared" si="1"/>
        <v>4.7961929706189302E-4</v>
      </c>
      <c r="F50" s="135"/>
      <c r="G50" s="135"/>
      <c r="H50" s="135"/>
      <c r="I50" s="135"/>
      <c r="J50" s="135"/>
      <c r="K50" s="135"/>
      <c r="L50" s="135"/>
      <c r="M50" s="135"/>
      <c r="N50" s="135"/>
      <c r="O50" s="135"/>
      <c r="P50" s="135"/>
      <c r="Q50" s="135"/>
      <c r="R50" s="135"/>
      <c r="S50" s="135"/>
      <c r="T50" s="143"/>
      <c r="U50" s="163"/>
      <c r="V50" s="115"/>
    </row>
    <row r="51" spans="2:22" ht="15" customHeight="1">
      <c r="B51" s="164" t="s">
        <v>284</v>
      </c>
      <c r="C51" s="165" t="s">
        <v>258</v>
      </c>
      <c r="D51" s="132">
        <v>6.0566816965026016</v>
      </c>
      <c r="E51" s="153">
        <f t="shared" si="1"/>
        <v>6.4088501889629252E-4</v>
      </c>
      <c r="F51" s="135"/>
      <c r="G51" s="135"/>
      <c r="H51" s="135"/>
      <c r="I51" s="135"/>
      <c r="J51" s="135"/>
      <c r="K51" s="135"/>
      <c r="L51" s="135"/>
      <c r="M51" s="135"/>
      <c r="N51" s="135"/>
      <c r="O51" s="135"/>
      <c r="P51" s="135"/>
      <c r="Q51" s="135"/>
      <c r="R51" s="135"/>
      <c r="S51" s="135"/>
      <c r="T51" s="143"/>
      <c r="U51" s="163"/>
      <c r="V51" s="115"/>
    </row>
    <row r="52" spans="2:22" ht="15" customHeight="1">
      <c r="B52" s="164" t="s">
        <v>285</v>
      </c>
      <c r="C52" s="165" t="s">
        <v>258</v>
      </c>
      <c r="D52" s="132">
        <v>0</v>
      </c>
      <c r="E52" s="153">
        <f t="shared" si="1"/>
        <v>0</v>
      </c>
      <c r="F52" s="135"/>
      <c r="G52" s="135"/>
      <c r="H52" s="135"/>
      <c r="I52" s="135"/>
      <c r="J52" s="135"/>
      <c r="K52" s="135"/>
      <c r="L52" s="135"/>
      <c r="M52" s="135"/>
      <c r="N52" s="135"/>
      <c r="O52" s="135"/>
      <c r="P52" s="135"/>
      <c r="Q52" s="135"/>
      <c r="R52" s="135"/>
      <c r="S52" s="135"/>
      <c r="T52" s="143"/>
      <c r="U52" s="163"/>
      <c r="V52" s="115"/>
    </row>
    <row r="53" spans="2:22" ht="42.6" customHeight="1">
      <c r="B53" s="164" t="s">
        <v>386</v>
      </c>
      <c r="C53" s="165" t="s">
        <v>265</v>
      </c>
      <c r="D53" s="132">
        <v>35.53</v>
      </c>
      <c r="E53" s="153">
        <f t="shared" si="1"/>
        <v>3.7595907895463716E-3</v>
      </c>
      <c r="F53" s="135"/>
      <c r="G53" s="135"/>
      <c r="H53" s="135"/>
      <c r="I53" s="135"/>
      <c r="J53" s="135"/>
      <c r="K53" s="135"/>
      <c r="L53" s="135"/>
      <c r="M53" s="135"/>
      <c r="N53" s="135"/>
      <c r="O53" s="135"/>
      <c r="P53" s="135"/>
      <c r="Q53" s="135"/>
      <c r="R53" s="135"/>
      <c r="S53" s="135"/>
      <c r="T53" s="143"/>
      <c r="U53" s="163"/>
      <c r="V53" s="115"/>
    </row>
    <row r="54" spans="2:22" ht="34.15" customHeight="1" thickBot="1">
      <c r="B54" s="355" t="s">
        <v>226</v>
      </c>
      <c r="C54" s="356"/>
      <c r="D54" s="144">
        <f>SUM(D42:D53)</f>
        <v>393.61759367325499</v>
      </c>
      <c r="E54" s="179">
        <f>D$54/D$61</f>
        <v>4.1650466641637365E-2</v>
      </c>
      <c r="F54" s="135"/>
      <c r="G54" s="135"/>
      <c r="H54" s="135"/>
      <c r="I54" s="135"/>
      <c r="J54" s="135"/>
      <c r="K54" s="135"/>
      <c r="L54" s="135"/>
      <c r="M54" s="135"/>
      <c r="N54" s="135"/>
      <c r="O54" s="135"/>
      <c r="P54" s="135"/>
      <c r="Q54" s="135"/>
      <c r="R54" s="135"/>
      <c r="S54" s="135"/>
      <c r="T54" s="143"/>
      <c r="U54" s="163"/>
      <c r="V54" s="115"/>
    </row>
    <row r="55" spans="2:22" ht="17.45" customHeight="1" thickTop="1" thickBot="1">
      <c r="B55" s="364" t="s">
        <v>325</v>
      </c>
      <c r="C55" s="365"/>
      <c r="D55" s="146">
        <f>D$40+D$54</f>
        <v>8060.8577883241096</v>
      </c>
      <c r="E55" s="187">
        <f>D$55/D$61</f>
        <v>0.85295600047358444</v>
      </c>
      <c r="F55" s="148"/>
      <c r="G55" s="148"/>
      <c r="H55" s="149"/>
      <c r="I55" s="149"/>
      <c r="J55" s="149"/>
      <c r="K55" s="149"/>
      <c r="L55" s="149"/>
      <c r="M55" s="149"/>
      <c r="N55" s="149"/>
      <c r="O55" s="149"/>
      <c r="P55" s="149"/>
      <c r="Q55" s="149"/>
      <c r="R55" s="149"/>
      <c r="S55" s="149"/>
      <c r="T55" s="150"/>
      <c r="U55" s="163"/>
      <c r="V55" s="115"/>
    </row>
    <row r="56" spans="2:22" ht="17.45" customHeight="1" thickTop="1">
      <c r="B56" s="348"/>
      <c r="C56" s="349"/>
      <c r="D56" s="350"/>
      <c r="E56" s="350"/>
      <c r="F56" s="349"/>
      <c r="G56" s="349"/>
      <c r="H56" s="349"/>
      <c r="I56" s="349"/>
      <c r="J56" s="349"/>
      <c r="K56" s="349"/>
      <c r="L56" s="349"/>
      <c r="M56" s="349"/>
      <c r="N56" s="349"/>
      <c r="O56" s="349"/>
      <c r="P56" s="349"/>
      <c r="Q56" s="349"/>
      <c r="R56" s="349"/>
      <c r="S56" s="349"/>
      <c r="T56" s="351"/>
      <c r="U56" s="163"/>
      <c r="V56" s="115"/>
    </row>
    <row r="57" spans="2:22" ht="16.7" customHeight="1">
      <c r="B57" s="352" t="s">
        <v>287</v>
      </c>
      <c r="C57" s="353"/>
      <c r="D57" s="353"/>
      <c r="E57" s="353"/>
      <c r="F57" s="353"/>
      <c r="G57" s="353"/>
      <c r="H57" s="353"/>
      <c r="I57" s="353"/>
      <c r="J57" s="353"/>
      <c r="K57" s="353"/>
      <c r="L57" s="353"/>
      <c r="M57" s="353"/>
      <c r="N57" s="353"/>
      <c r="O57" s="353"/>
      <c r="P57" s="353"/>
      <c r="Q57" s="353"/>
      <c r="R57" s="353"/>
      <c r="S57" s="353"/>
      <c r="T57" s="354"/>
      <c r="U57" s="163"/>
      <c r="V57" s="115"/>
    </row>
    <row r="58" spans="2:22" ht="30" customHeight="1">
      <c r="B58" s="355" t="s">
        <v>227</v>
      </c>
      <c r="C58" s="356"/>
      <c r="D58" s="151">
        <f>SUM(D59:D60)</f>
        <v>1389.6388185917228</v>
      </c>
      <c r="E58" s="152">
        <f>D58/D61</f>
        <v>0.14704399952641548</v>
      </c>
      <c r="F58" s="135"/>
      <c r="G58" s="135"/>
      <c r="H58" s="135"/>
      <c r="I58" s="135"/>
      <c r="J58" s="135"/>
      <c r="K58" s="135"/>
      <c r="L58" s="135"/>
      <c r="M58" s="135"/>
      <c r="N58" s="135"/>
      <c r="O58" s="135"/>
      <c r="P58" s="135"/>
      <c r="Q58" s="135"/>
      <c r="R58" s="135"/>
      <c r="S58" s="135"/>
      <c r="T58" s="143"/>
      <c r="U58" s="163"/>
      <c r="V58" s="115"/>
    </row>
    <row r="59" spans="2:22" ht="16.7" customHeight="1">
      <c r="B59" s="131" t="s">
        <v>288</v>
      </c>
      <c r="C59" s="131"/>
      <c r="D59" s="132">
        <v>1202.389507016117</v>
      </c>
      <c r="E59" s="153">
        <f>D59/D61</f>
        <v>0.12723029879045863</v>
      </c>
      <c r="F59" s="135"/>
      <c r="G59" s="135"/>
      <c r="H59" s="135"/>
      <c r="I59" s="135"/>
      <c r="J59" s="135"/>
      <c r="K59" s="135"/>
      <c r="L59" s="135"/>
      <c r="M59" s="135"/>
      <c r="N59" s="135"/>
      <c r="O59" s="135"/>
      <c r="P59" s="135"/>
      <c r="Q59" s="135"/>
      <c r="R59" s="135"/>
      <c r="S59" s="135"/>
      <c r="T59" s="135"/>
      <c r="U59" s="175"/>
      <c r="V59" s="115"/>
    </row>
    <row r="60" spans="2:22" ht="16.7" customHeight="1">
      <c r="B60" s="131" t="s">
        <v>289</v>
      </c>
      <c r="C60" s="131"/>
      <c r="D60" s="132">
        <v>187.24931157560584</v>
      </c>
      <c r="E60" s="153">
        <f>D60/D61</f>
        <v>1.9813700735956841E-2</v>
      </c>
      <c r="F60" s="135"/>
      <c r="G60" s="135"/>
      <c r="H60" s="135"/>
      <c r="I60" s="135"/>
      <c r="J60" s="135"/>
      <c r="K60" s="135"/>
      <c r="L60" s="135"/>
      <c r="M60" s="135"/>
      <c r="N60" s="135"/>
      <c r="O60" s="135"/>
      <c r="P60" s="135"/>
      <c r="Q60" s="135"/>
      <c r="R60" s="135"/>
      <c r="S60" s="135"/>
      <c r="T60" s="135"/>
      <c r="U60" s="175"/>
      <c r="V60" s="115"/>
    </row>
    <row r="61" spans="2:22" ht="17.45" customHeight="1" thickBot="1">
      <c r="B61" s="154" t="s">
        <v>326</v>
      </c>
      <c r="C61" s="155"/>
      <c r="D61" s="144">
        <f>D$58+D$55</f>
        <v>9450.4966069158327</v>
      </c>
      <c r="E61" s="139">
        <f>D61/D61</f>
        <v>1</v>
      </c>
      <c r="F61" s="149"/>
      <c r="G61" s="149"/>
      <c r="H61" s="149"/>
      <c r="I61" s="149"/>
      <c r="J61" s="149"/>
      <c r="K61" s="149"/>
      <c r="L61" s="149"/>
      <c r="M61" s="149"/>
      <c r="N61" s="149"/>
      <c r="O61" s="149"/>
      <c r="P61" s="149"/>
      <c r="Q61" s="149"/>
      <c r="R61" s="149"/>
      <c r="S61" s="149"/>
      <c r="T61" s="150"/>
      <c r="U61" s="163"/>
      <c r="V61" s="115"/>
    </row>
    <row r="62" spans="2:22" ht="17.45" customHeight="1" thickTop="1">
      <c r="B62" s="156"/>
      <c r="C62" s="156"/>
      <c r="D62" s="157"/>
      <c r="E62" s="158"/>
      <c r="F62" s="156"/>
      <c r="G62" s="156"/>
      <c r="H62" s="156"/>
      <c r="I62" s="156"/>
      <c r="J62" s="156"/>
      <c r="K62" s="156"/>
      <c r="L62" s="156"/>
      <c r="M62" s="156"/>
      <c r="N62" s="156"/>
      <c r="O62" s="156"/>
      <c r="P62" s="156"/>
      <c r="Q62" s="156"/>
      <c r="R62" s="156"/>
      <c r="S62" s="156"/>
      <c r="T62" s="156"/>
    </row>
    <row r="63" spans="2:22" ht="16.7" customHeight="1">
      <c r="B63" s="188" t="s">
        <v>327</v>
      </c>
      <c r="C63" s="189" t="s">
        <v>244</v>
      </c>
      <c r="D63" s="190"/>
    </row>
    <row r="64" spans="2:22" ht="16.7" customHeight="1">
      <c r="B64" s="191" t="s">
        <v>328</v>
      </c>
      <c r="C64" s="192">
        <f>(D18+D21+D23+D26)</f>
        <v>56.888468615017729</v>
      </c>
      <c r="D64" s="190"/>
    </row>
    <row r="65" spans="2:5" ht="16.7" customHeight="1">
      <c r="B65" s="191" t="s">
        <v>329</v>
      </c>
      <c r="C65" s="193">
        <f>D40-C64</f>
        <v>7610.3517260358367</v>
      </c>
    </row>
    <row r="66" spans="2:5" ht="16.7" customHeight="1">
      <c r="B66" s="194" t="s">
        <v>330</v>
      </c>
      <c r="C66" s="193">
        <f>C64+C65</f>
        <v>7667.2401946508544</v>
      </c>
    </row>
    <row r="67" spans="2:5" ht="16.7" customHeight="1"/>
    <row r="68" spans="2:5" ht="16.7" customHeight="1"/>
    <row r="69" spans="2:5" ht="16.7" hidden="1" customHeight="1"/>
    <row r="70" spans="2:5" ht="16.7" hidden="1" customHeight="1">
      <c r="B70" s="195"/>
      <c r="C70" s="195"/>
      <c r="D70" s="195"/>
      <c r="E70" s="195"/>
    </row>
    <row r="71" spans="2:5" ht="16.7" hidden="1" customHeight="1">
      <c r="B71" s="195"/>
      <c r="C71" s="195"/>
      <c r="D71" s="196"/>
      <c r="E71" s="195"/>
    </row>
    <row r="72" spans="2:5" ht="16.7" hidden="1" customHeight="1">
      <c r="B72" s="195"/>
      <c r="C72" s="195"/>
      <c r="D72" s="196"/>
      <c r="E72" s="195"/>
    </row>
    <row r="73" spans="2:5" ht="16.7" hidden="1" customHeight="1">
      <c r="B73" s="195"/>
      <c r="C73" s="195"/>
      <c r="D73" s="196"/>
      <c r="E73" s="195"/>
    </row>
    <row r="74" spans="2:5" ht="37.5" hidden="1" customHeight="1">
      <c r="B74" s="195"/>
      <c r="C74" s="195"/>
      <c r="D74" s="196"/>
      <c r="E74" s="195"/>
    </row>
    <row r="75" spans="2:5" ht="16.7" hidden="1" customHeight="1">
      <c r="C75" s="197"/>
      <c r="D75" s="198"/>
    </row>
    <row r="76" spans="2:5" ht="16.7" hidden="1" customHeight="1"/>
    <row r="77" spans="2:5" ht="16.7" hidden="1" customHeight="1"/>
    <row r="78" spans="2:5" ht="12.75" customHeight="1"/>
  </sheetData>
  <sheetProtection sheet="1" objects="1" scenarios="1"/>
  <mergeCells count="15">
    <mergeCell ref="B1:T1"/>
    <mergeCell ref="B2:G2"/>
    <mergeCell ref="B4:T5"/>
    <mergeCell ref="B8:E8"/>
    <mergeCell ref="F8:K8"/>
    <mergeCell ref="L8:Q8"/>
    <mergeCell ref="B56:T56"/>
    <mergeCell ref="B57:T57"/>
    <mergeCell ref="B58:C58"/>
    <mergeCell ref="B11:T11"/>
    <mergeCell ref="B12:T12"/>
    <mergeCell ref="B40:C40"/>
    <mergeCell ref="B41:T41"/>
    <mergeCell ref="B54:C54"/>
    <mergeCell ref="B55:C55"/>
  </mergeCells>
  <pageMargins left="0.75" right="0.75" top="1" bottom="1" header="0.5" footer="0.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3627-2A17-4B6D-B85D-B0B7287BF933}">
  <sheetPr>
    <tabColor rgb="FF0000CC"/>
  </sheetPr>
  <dimension ref="B2:D23"/>
  <sheetViews>
    <sheetView showGridLines="0" workbookViewId="0">
      <selection activeCell="F21" sqref="F21"/>
    </sheetView>
  </sheetViews>
  <sheetFormatPr defaultRowHeight="14.25"/>
  <cols>
    <col min="1" max="1" width="9.140625" style="206"/>
    <col min="2" max="2" width="137" style="206" customWidth="1"/>
    <col min="3" max="3" width="22.140625" style="206" customWidth="1"/>
    <col min="4" max="4" width="16.7109375" style="206" customWidth="1"/>
    <col min="5" max="16384" width="9.140625" style="206"/>
  </cols>
  <sheetData>
    <row r="2" spans="2:4" ht="15">
      <c r="B2" s="205" t="s">
        <v>362</v>
      </c>
    </row>
    <row r="5" spans="2:4" s="222" customFormat="1" ht="45">
      <c r="B5" s="220" t="s">
        <v>358</v>
      </c>
      <c r="C5" s="221" t="s">
        <v>359</v>
      </c>
      <c r="D5" s="221" t="s">
        <v>391</v>
      </c>
    </row>
    <row r="6" spans="2:4">
      <c r="B6" s="204" t="s">
        <v>349</v>
      </c>
      <c r="C6" s="224"/>
    </row>
    <row r="7" spans="2:4" ht="18" customHeight="1">
      <c r="B7" s="223" t="s">
        <v>350</v>
      </c>
      <c r="C7" s="207" t="s">
        <v>361</v>
      </c>
    </row>
    <row r="8" spans="2:4" ht="24" customHeight="1">
      <c r="B8" s="223" t="s">
        <v>351</v>
      </c>
      <c r="C8" s="207" t="s">
        <v>361</v>
      </c>
    </row>
    <row r="9" spans="2:4" ht="29.25" customHeight="1">
      <c r="B9" s="223" t="s">
        <v>352</v>
      </c>
      <c r="C9" s="207" t="s">
        <v>361</v>
      </c>
    </row>
    <row r="10" spans="2:4" ht="16.5" customHeight="1">
      <c r="B10" s="223" t="s">
        <v>353</v>
      </c>
      <c r="C10" s="207" t="s">
        <v>361</v>
      </c>
    </row>
    <row r="11" spans="2:4" ht="16.5" customHeight="1">
      <c r="B11" s="223" t="s">
        <v>354</v>
      </c>
      <c r="C11" s="207" t="s">
        <v>361</v>
      </c>
    </row>
    <row r="12" spans="2:4" ht="16.5" customHeight="1">
      <c r="B12" s="223" t="s">
        <v>355</v>
      </c>
      <c r="C12" s="209">
        <f>'3. EU Taxonomy Turnover'!E50</f>
        <v>0.30356761786305242</v>
      </c>
    </row>
    <row r="13" spans="2:4" ht="18" customHeight="1">
      <c r="B13" s="223" t="s">
        <v>360</v>
      </c>
      <c r="C13" s="209">
        <f>'3. EU Taxonomy Turnover'!E44</f>
        <v>2.1106399975994179E-2</v>
      </c>
    </row>
    <row r="14" spans="2:4" ht="28.5">
      <c r="B14" s="204" t="s">
        <v>348</v>
      </c>
      <c r="C14" s="225"/>
    </row>
    <row r="15" spans="2:4" ht="57">
      <c r="B15" s="204" t="s">
        <v>356</v>
      </c>
      <c r="C15" s="208"/>
    </row>
    <row r="16" spans="2:4" ht="28.5">
      <c r="B16" s="204" t="s">
        <v>357</v>
      </c>
      <c r="C16" s="208"/>
    </row>
    <row r="20" spans="2:3" ht="15">
      <c r="B20" s="205" t="s">
        <v>387</v>
      </c>
    </row>
    <row r="21" spans="2:3" ht="15">
      <c r="B21" s="205"/>
    </row>
    <row r="22" spans="2:3" ht="143.25" customHeight="1">
      <c r="B22" s="379" t="s">
        <v>388</v>
      </c>
      <c r="C22" s="379"/>
    </row>
    <row r="23" spans="2:3">
      <c r="B23" s="219" t="s">
        <v>389</v>
      </c>
    </row>
  </sheetData>
  <sheetProtection sheet="1" objects="1" scenarios="1"/>
  <mergeCells count="1">
    <mergeCell ref="B22:C22"/>
  </mergeCells>
  <hyperlinks>
    <hyperlink ref="B23" r:id="rId1" xr:uid="{E7EACBA2-47D5-4DF9-920D-F2D6C973E2A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4AC2FAE65B144EBD021823F44B3B62" ma:contentTypeVersion="31" ma:contentTypeDescription="Create a new document." ma:contentTypeScope="" ma:versionID="9e991a9913689bcfe3b44fa7a5151ee1">
  <xsd:schema xmlns:xsd="http://www.w3.org/2001/XMLSchema" xmlns:xs="http://www.w3.org/2001/XMLSchema" xmlns:p="http://schemas.microsoft.com/office/2006/metadata/properties" xmlns:ns2="78f916c6-ecd0-4727-ba67-5a29ec0be12f" xmlns:ns3="3285ea87-4435-49d7-8231-03cb9fcb6599" xmlns:ns4="cadce026-d35b-4a62-a2ee-1436bb44fb55" targetNamespace="http://schemas.microsoft.com/office/2006/metadata/properties" ma:root="true" ma:fieldsID="2b6a082aeea24509b2c336b21cdca266" ns2:_="" ns3:_="" ns4:_="">
    <xsd:import namespace="78f916c6-ecd0-4727-ba67-5a29ec0be12f"/>
    <xsd:import namespace="3285ea87-4435-49d7-8231-03cb9fcb6599"/>
    <xsd:import namespace="cadce026-d35b-4a62-a2ee-1436bb44fb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Dateandtime" minOccurs="0"/>
                <xsd:element ref="ns3:p2io" minOccurs="0"/>
                <xsd:element ref="ns3:0bf2b73e-b9b3-4d45-82dd-aa9946764999CountryOrRegion" minOccurs="0"/>
                <xsd:element ref="ns3:0bf2b73e-b9b3-4d45-82dd-aa9946764999State" minOccurs="0"/>
                <xsd:element ref="ns3:0bf2b73e-b9b3-4d45-82dd-aa9946764999City" minOccurs="0"/>
                <xsd:element ref="ns3:0bf2b73e-b9b3-4d45-82dd-aa9946764999PostalCode" minOccurs="0"/>
                <xsd:element ref="ns3:0bf2b73e-b9b3-4d45-82dd-aa9946764999Street" minOccurs="0"/>
                <xsd:element ref="ns3:0bf2b73e-b9b3-4d45-82dd-aa9946764999GeoLoc" minOccurs="0"/>
                <xsd:element ref="ns3:0bf2b73e-b9b3-4d45-82dd-aa9946764999DispName" minOccurs="0"/>
                <xsd:element ref="ns3:_Flow_SignoffStatus" minOccurs="0"/>
                <xsd:element ref="ns3:MediaLengthInSeconds" minOccurs="0"/>
                <xsd:element ref="ns3:lcf76f155ced4ddcb4097134ff3c332f" minOccurs="0"/>
                <xsd:element ref="ns4:TaxCatchAll" minOccurs="0"/>
                <xsd:element ref="ns3:Sign_x002d_offstatustogroup"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916c6-ecd0-4727-ba67-5a29ec0be1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5ea87-4435-49d7-8231-03cb9fcb65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eandtime" ma:index="20" nillable="true" ma:displayName="Date and time" ma:format="DateTime" ma:internalName="Dateandtime">
      <xsd:simpleType>
        <xsd:restriction base="dms:DateTime"/>
      </xsd:simpleType>
    </xsd:element>
    <xsd:element name="p2io" ma:index="21" nillable="true" ma:displayName="Location" ma:internalName="p2io">
      <xsd:simpleType>
        <xsd:restriction base="dms:Unknown"/>
      </xsd:simpleType>
    </xsd:element>
    <xsd:element name="0bf2b73e-b9b3-4d45-82dd-aa9946764999CountryOrRegion" ma:index="22" nillable="true" ma:displayName="Location: Country/Region" ma:internalName="CountryOrRegion" ma:readOnly="true">
      <xsd:simpleType>
        <xsd:restriction base="dms:Text"/>
      </xsd:simpleType>
    </xsd:element>
    <xsd:element name="0bf2b73e-b9b3-4d45-82dd-aa9946764999State" ma:index="23" nillable="true" ma:displayName="Location: State" ma:internalName="State" ma:readOnly="true">
      <xsd:simpleType>
        <xsd:restriction base="dms:Text"/>
      </xsd:simpleType>
    </xsd:element>
    <xsd:element name="0bf2b73e-b9b3-4d45-82dd-aa9946764999City" ma:index="24" nillable="true" ma:displayName="Location: City" ma:internalName="City" ma:readOnly="true">
      <xsd:simpleType>
        <xsd:restriction base="dms:Text"/>
      </xsd:simpleType>
    </xsd:element>
    <xsd:element name="0bf2b73e-b9b3-4d45-82dd-aa9946764999PostalCode" ma:index="25" nillable="true" ma:displayName="Location: Postal Code" ma:internalName="PostalCode" ma:readOnly="true">
      <xsd:simpleType>
        <xsd:restriction base="dms:Text"/>
      </xsd:simpleType>
    </xsd:element>
    <xsd:element name="0bf2b73e-b9b3-4d45-82dd-aa9946764999Street" ma:index="26" nillable="true" ma:displayName="Location: Street" ma:internalName="Street" ma:readOnly="true">
      <xsd:simpleType>
        <xsd:restriction base="dms:Text"/>
      </xsd:simpleType>
    </xsd:element>
    <xsd:element name="0bf2b73e-b9b3-4d45-82dd-aa9946764999GeoLoc" ma:index="27" nillable="true" ma:displayName="Location: Coordinates" ma:internalName="GeoLoc" ma:readOnly="true">
      <xsd:simpleType>
        <xsd:restriction base="dms:Unknown"/>
      </xsd:simpleType>
    </xsd:element>
    <xsd:element name="0bf2b73e-b9b3-4d45-82dd-aa9946764999DispName" ma:index="28" nillable="true" ma:displayName="Location: Name" ma:internalName="DispName" ma:readOnly="true">
      <xsd:simpleType>
        <xsd:restriction base="dms:Text"/>
      </xsd:simpleType>
    </xsd:element>
    <xsd:element name="_Flow_SignoffStatus" ma:index="29" nillable="true" ma:displayName="Sign-off status" ma:format="Dropdown" ma:internalName="Sign_x002d_off_x0020_status">
      <xsd:simpleType>
        <xsd:restriction base="dms:Text">
          <xsd:maxLength value="255"/>
        </xsd:restriction>
      </xsd:simple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Sign_x002d_offstatustogroup" ma:index="34" nillable="true" ma:displayName="Sign-off status to group" ma:default="Yes" ma:format="Dropdown" ma:internalName="Sign_x002d_offstatustogroup">
      <xsd:simpleType>
        <xsd:restriction base="dms:Text">
          <xsd:maxLength value="255"/>
        </xsd:restriction>
      </xsd:simple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BillingMetadata" ma:index="3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0ccbeff2-5f42-4b0d-9faa-bd2d68cbbfb5}" ma:internalName="TaxCatchAll" ma:showField="CatchAllData" ma:web="78f916c6-ecd0-4727-ba67-5a29ec0be1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FE4A81-4250-4A7A-95FE-3177DA543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916c6-ecd0-4727-ba67-5a29ec0be12f"/>
    <ds:schemaRef ds:uri="3285ea87-4435-49d7-8231-03cb9fcb6599"/>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0027DC-7D91-4552-B6F7-B6ED49724F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Contents</vt:lpstr>
      <vt:lpstr>1.ResponsibleBusinessDataTables</vt:lpstr>
      <vt:lpstr>2. EU Taxonomy Cover Sheet</vt:lpstr>
      <vt:lpstr>3. EU Taxonomy Turnover</vt:lpstr>
      <vt:lpstr>4. EU Taxonomy Opex</vt:lpstr>
      <vt:lpstr>5. EU Taxonomy Capex</vt:lpstr>
      <vt:lpstr>6. Other Information</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Hiren Gohil</cp:lastModifiedBy>
  <cp:revision>2</cp:revision>
  <cp:lastPrinted>2025-05-12T12:43:42Z</cp:lastPrinted>
  <dcterms:created xsi:type="dcterms:W3CDTF">2025-05-08T14:38:03Z</dcterms:created>
  <dcterms:modified xsi:type="dcterms:W3CDTF">2025-05-14T14:25:55Z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0x010100454AC2FAE65B144EBD021823F44B3B62</vt:lpwstr>
  </property>
</Properties>
</file>