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ceri_james_uk_nationalgrid_com/Documents/Documents/"/>
    </mc:Choice>
  </mc:AlternateContent>
  <xr:revisionPtr revIDLastSave="0" documentId="8_{A55430DC-06DD-4B66-99AC-D34C145985D9}" xr6:coauthVersionLast="45" xr6:coauthVersionMax="45" xr10:uidLastSave="{00000000-0000-0000-0000-000000000000}"/>
  <bookViews>
    <workbookView xWindow="28680" yWindow="2085" windowWidth="29040" windowHeight="15840" tabRatio="775" xr2:uid="{00000000-000D-0000-FFFF-FFFF00000000}"/>
  </bookViews>
  <sheets>
    <sheet name="FO% AG% AB" sheetId="4" r:id="rId1"/>
    <sheet name="MeetingSession" sheetId="8" state="hidden" r:id="rId2"/>
  </sheets>
  <definedNames>
    <definedName name="FOpAGpAB_IndependentResult">'FO% AG% AB'!$A$28:$P$29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_1" localSheetId="0">'FO% AG% AB'!$A$25:$P$26</definedName>
    <definedName name="Query_from_Mms_DSN_2" localSheetId="0">'FO% AG% AB'!$W$23</definedName>
    <definedName name="Query_from_Mms_DSN_4" localSheetId="0">'FO% AG% AB'!$X$23</definedName>
    <definedName name="Query_from_Mms_DSN_4" localSheetId="1">MeetingSession!$A$1</definedName>
    <definedName name="Query_from_Mms_DSN_5" localSheetId="0">'FO% AG% AB'!$V$23</definedName>
    <definedName name="Query_from_Mms_DSN_6" localSheetId="0">'FO% AG% AB'!$A$28:$P$28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6" i="4" l="1"/>
  <c r="R26" i="4"/>
  <c r="V26" i="4" s="1"/>
  <c r="W26" i="4" s="1"/>
  <c r="S26" i="4"/>
  <c r="T26" i="4"/>
  <c r="U26" i="4"/>
  <c r="X26" i="4"/>
  <c r="V27" i="4"/>
  <c r="W27" i="4" s="1"/>
  <c r="W22" i="4"/>
  <c r="B1" i="8"/>
  <c r="Q27" i="4"/>
  <c r="X28" i="4"/>
  <c r="U28" i="4"/>
  <c r="T28" i="4"/>
  <c r="S28" i="4"/>
  <c r="R28" i="4"/>
  <c r="Q28" i="4"/>
  <c r="X25" i="4"/>
  <c r="T25" i="4"/>
  <c r="Q25" i="4"/>
  <c r="R25" i="4"/>
  <c r="S25" i="4"/>
  <c r="U25" i="4"/>
  <c r="Q20" i="4"/>
  <c r="Q32" i="4"/>
  <c r="X24" i="4"/>
  <c r="T24" i="4"/>
  <c r="R24" i="4"/>
  <c r="V13" i="4"/>
  <c r="Q7" i="4"/>
  <c r="Q19" i="4" l="1"/>
  <c r="V25" i="4"/>
  <c r="W25" i="4" s="1"/>
  <c r="V28" i="4"/>
  <c r="W28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" type="1" refreshedVersion="7" saveData="1">
    <dbPr connection="DRIVER=SQL Server;SERVER=EQ06\SQLEXPRESS;UID=Equiniti;Trusted_Connection=Yes;APP=Microsoft Office;WSID=EQ06;DATABASE=LumiAgm_National Grid plc - GM 22 April 2021" command="exec [usp_Poll_SelectScrutineersReportWithAbstain] @ForceRecalc=0, @ReportIndependentVotes=1"/>
  </connection>
  <connection id="2" xr16:uid="{00000000-0015-0000-FFFF-FFFF01000000}" name="conn_FOpAGpAB_OverallResult" type="1" refreshedVersion="7" saveData="1">
    <dbPr connection="DRIVER=SQL Server;SERVER=EQ06\SQLEXPRESS;UID=Equiniti;Trusted_Connection=Yes;APP=Microsoft Office;WSID=EQ06;DATABASE=LumiAgm_National Grid plc - GM 22 April 2021" command="exec [usp_Poll_SelectScrutineersReportWithAbstain] @ForceRecalc=0, @ReportIndependentVotes=0"/>
  </connection>
  <connection id="3" xr16:uid="{00000000-0015-0000-FFFF-FFFF02000000}" name="Connection61" type="1" refreshedVersion="7" background="1" saveData="1">
    <dbPr connection="DRIVER=SQL Server;SERVER=EQ06\SQLEXPRESS;UID=Equiniti;Trusted_Connection=Yes;APP=Microsoft Office;WSID=EQ06;DATABASE=LumiAgm_National Grid plc - GM 22 April 2021" command="SELECT MeetingSession.MeetingType_x000d__x000a_FROM MeetingSession"/>
  </connection>
  <connection id="4" xr16:uid="{00000000-0015-0000-FFFF-FFFF03000000}" name="Connection7" type="1" refreshedVersion="7" background="1" saveData="1">
    <dbPr connection="DRIVER=SQL Server;SERVER=EQ06\SQLEXPRESS;UID=Equiniti;Trusted_Connection=Yes;APP=Microsoft Office;WSID=EQ06;DATABASE=LumiAgm_National Grid plc - GM 22 April 2021" command="select case when exists (select * from Question where CalculateIndependentVotes=1) then 'Ind'  else 'NoInd' end"/>
  </connection>
  <connection id="5" xr16:uid="{00000000-0015-0000-FFFF-FFFF04000000}" name="qryISC1" type="1" refreshedVersion="7" background="1" saveData="1">
    <dbPr connection="DRIVER=SQL Server;SERVER=EQ06\SQLEXPRESS;UID=Equiniti;Trusted_Connection=Yes;APP=Microsoft Office;WSID=EQ06;DATABASE=LumiAgm_National Grid plc - GM 22 April 2021" command="select case when sum(IssuedShareCapitalVotable) &gt; 0 then sum(IssuedShareCapitalVotable) else sum(IssuedShareCapital) end as SumOfIssuedShareCapital from ShareClass"/>
  </connection>
  <connection id="6" xr16:uid="{00000000-0015-0000-FFFF-FFFF05000000}" name="qryIscIndependent" type="1" refreshedVersion="7" background="1" saveData="1">
    <dbPr connection="DRIVER=SQL Server;SERVER=EQ06\SQLEXPRESS;UID=Equiniti;Trusted_Connection=Yes;APP=Microsoft Office;WSID=EQ06;DATABASE=LumiAgm_National Grid plc - GM 22 April 2021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<sst xmlns="http://schemas.openxmlformats.org/spreadsheetml/2006/main" count="23" uniqueCount="17">
  <si>
    <t>The Chairman</t>
  </si>
  <si>
    <t>Dear Sir,</t>
  </si>
  <si>
    <t>is correctly set out as follows:-</t>
  </si>
  <si>
    <t>%</t>
  </si>
  <si>
    <t>Yours faithfully,</t>
  </si>
  <si>
    <t>VOTES
TOTAL</t>
  </si>
  <si>
    <t>1</t>
  </si>
  <si>
    <t>For</t>
  </si>
  <si>
    <t>Against</t>
  </si>
  <si>
    <t>Withheld</t>
  </si>
  <si>
    <t>National Grid plc</t>
  </si>
  <si>
    <t>Sarah Graham_x000D_
Deputy Registrar</t>
  </si>
  <si>
    <t>2</t>
  </si>
  <si>
    <t>NoInd</t>
  </si>
  <si>
    <t>EGM</t>
  </si>
  <si>
    <t>Voting share capital:</t>
  </si>
  <si>
    <t>% of VSC VOTED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</si>
</sst>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3" fontId="0" fillId="0" borderId="0" xfId="0" applyNumberFormat="1" applyBorder="1"/>
    <xf numFmtId="10" fontId="0" fillId="0" borderId="1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4" fontId="3" fillId="0" borderId="0" xfId="0" applyNumberFormat="1" applyFont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22" fontId="0" fillId="0" borderId="0" xfId="0" applyNumberFormat="1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10" fontId="0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5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4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6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3" xr16:uid="{00000000-0016-0000-0100-000005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0"/>
    <pageSetUpPr autoPageBreaks="0" fitToPage="1"/>
  </sheetPr>
  <dimension ref="A5:Z32"/>
  <sheetViews>
    <sheetView showGridLines="0" tabSelected="1" topLeftCell="Q1" workbookViewId="0">
      <selection activeCell="Q1" sqref="Q1"/>
    </sheetView>
  </sheetViews>
  <sheetFormatPr defaultRowHeight="12.5" x14ac:dyDescent="0.25"/>
  <cols>
    <col min="1" max="1" width="9.36328125" style="2" hidden="1" customWidth="1"/>
    <col min="2" max="2" width="11.6328125" style="2" hidden="1" customWidth="1"/>
    <col min="3" max="3" width="13.6328125" style="2" hidden="1" customWidth="1"/>
    <col min="4" max="4" width="10.453125" style="2" hidden="1" customWidth="1"/>
    <col min="5" max="5" width="12.08984375" style="2" hidden="1" customWidth="1"/>
    <col min="6" max="6" width="9.08984375" hidden="1" customWidth="1"/>
    <col min="7" max="10" width="12.453125" style="2" hidden="1" customWidth="1"/>
    <col min="11" max="11" width="11.6328125" style="2" hidden="1" customWidth="1"/>
    <col min="12" max="14" width="14.36328125" style="2" hidden="1" customWidth="1"/>
    <col min="15" max="15" width="15.54296875" style="2" hidden="1" customWidth="1"/>
    <col min="16" max="16" width="13.36328125" style="2" hidden="1" customWidth="1"/>
    <col min="17" max="17" width="13.453125" customWidth="1"/>
    <col min="18" max="18" width="12.6328125" style="1" customWidth="1"/>
    <col min="19" max="19" width="6.54296875" style="6" customWidth="1"/>
    <col min="20" max="20" width="12.6328125" style="1" customWidth="1"/>
    <col min="21" max="21" width="6.54296875" style="6" bestFit="1" customWidth="1"/>
    <col min="22" max="22" width="15.36328125" style="6" customWidth="1"/>
    <col min="23" max="23" width="8.6328125" style="1" customWidth="1"/>
    <col min="24" max="24" width="12.36328125" customWidth="1"/>
  </cols>
  <sheetData>
    <row r="5" spans="17:24" ht="57.5" customHeight="1" x14ac:dyDescent="0.25">
      <c r="W5" s="6"/>
    </row>
    <row r="6" spans="17:24" x14ac:dyDescent="0.25">
      <c r="Q6" t="s">
        <v>0</v>
      </c>
    </row>
    <row r="7" spans="17:24" x14ac:dyDescent="0.25">
      <c r="Q7" s="1" t="str">
        <f ca="1">INDIRECT("M25")</f>
        <v>National Grid plc</v>
      </c>
    </row>
    <row r="9" spans="17:24" x14ac:dyDescent="0.25">
      <c r="X9" s="5"/>
    </row>
    <row r="12" spans="17:24" x14ac:dyDescent="0.25">
      <c r="X12" s="20"/>
    </row>
    <row r="13" spans="17:24" x14ac:dyDescent="0.25">
      <c r="U13" s="19"/>
      <c r="V13" s="47">
        <f ca="1">INDIRECT("L25")</f>
        <v>44308</v>
      </c>
      <c r="W13" s="48"/>
      <c r="X13" s="48"/>
    </row>
    <row r="16" spans="17:24" ht="42" customHeight="1" x14ac:dyDescent="0.25"/>
    <row r="17" spans="1:26" ht="13.5" x14ac:dyDescent="0.35">
      <c r="Q17" t="s">
        <v>1</v>
      </c>
      <c r="Z17" s="18"/>
    </row>
    <row r="19" spans="1:26" x14ac:dyDescent="0.25">
      <c r="Q19" t="str">
        <f>"As scrutineer appointed for the purpose of the Poll taken at the "&amp;MeetingSession!B1&amp;" of the "</f>
        <v xml:space="preserve">As scrutineer appointed for the purpose of the Poll taken at the General Meeting of the </v>
      </c>
    </row>
    <row r="20" spans="1:26" x14ac:dyDescent="0.25">
      <c r="Q20" s="17" t="str">
        <f ca="1">"Members of the Company held on " &amp;TEXT(INDIRECT("L25"), "d mmmm yyyy") &amp; " I HEREBY CERTIFY that the result of the Poll"</f>
        <v>Members of the Company held on 22 April 2021 I HEREBY CERTIFY that the result of the Poll</v>
      </c>
    </row>
    <row r="21" spans="1:26" x14ac:dyDescent="0.25">
      <c r="Q21" t="s">
        <v>2</v>
      </c>
    </row>
    <row r="22" spans="1:26" ht="18.75" customHeight="1" x14ac:dyDescent="0.25">
      <c r="V22" s="25" t="s">
        <v>15</v>
      </c>
      <c r="W22" s="50">
        <f>W23</f>
        <v>3550669831</v>
      </c>
      <c r="X22" s="48"/>
    </row>
    <row r="23" spans="1:26" ht="6.65" hidden="1" customHeight="1" x14ac:dyDescent="0.25">
      <c r="V23" s="23" t="s">
        <v>13</v>
      </c>
      <c r="W23" s="23">
        <v>3550669831</v>
      </c>
      <c r="X23" s="23">
        <v>0</v>
      </c>
    </row>
    <row r="24" spans="1:26" s="10" customFormat="1" ht="25.5" customHeight="1" x14ac:dyDescent="0.25">
      <c r="A24" s="14"/>
      <c r="B24" s="14"/>
      <c r="C24" s="14"/>
      <c r="D24" s="14"/>
      <c r="E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7"/>
      <c r="R24" s="8" t="str">
        <f ca="1">"VOTES" &amp; CHAR(10) &amp; UPPER(INDIRECT("I25"))</f>
        <v>VOTES
FOR</v>
      </c>
      <c r="S24" s="9" t="s">
        <v>3</v>
      </c>
      <c r="T24" s="8" t="str">
        <f ca="1">"VOTES" &amp; CHAR(10) &amp; UPPER(INDIRECT("J25"))</f>
        <v>VOTES
AGAINST</v>
      </c>
      <c r="U24" s="9" t="s">
        <v>3</v>
      </c>
      <c r="V24" s="8" t="s">
        <v>5</v>
      </c>
      <c r="W24" s="8" t="s">
        <v>16</v>
      </c>
      <c r="X24" s="8" t="str">
        <f ca="1">"VOTES" &amp; CHAR(10) &amp; UPPER(INDIRECT("K25"))</f>
        <v>VOTES
WITHHELD</v>
      </c>
    </row>
    <row r="25" spans="1:26" s="46" customFormat="1" ht="20" customHeight="1" x14ac:dyDescent="0.25">
      <c r="A25" s="36" t="s">
        <v>6</v>
      </c>
      <c r="B25" s="37">
        <v>2211236176</v>
      </c>
      <c r="C25" s="38">
        <v>95.484614899999997</v>
      </c>
      <c r="D25" s="37">
        <v>104567451</v>
      </c>
      <c r="E25" s="38">
        <v>4.5153850999999996</v>
      </c>
      <c r="F25" s="39">
        <v>18501925</v>
      </c>
      <c r="G25" s="40">
        <v>2334305552</v>
      </c>
      <c r="H25" s="37">
        <v>0</v>
      </c>
      <c r="I25" s="37" t="s">
        <v>7</v>
      </c>
      <c r="J25" s="40" t="s">
        <v>8</v>
      </c>
      <c r="K25" s="41" t="s">
        <v>9</v>
      </c>
      <c r="L25" s="40">
        <v>44308</v>
      </c>
      <c r="M25" s="40" t="s">
        <v>10</v>
      </c>
      <c r="N25" s="40" t="s">
        <v>11</v>
      </c>
      <c r="O25" s="40"/>
      <c r="P25" s="40">
        <v>0</v>
      </c>
      <c r="Q25" s="42" t="str">
        <f t="shared" ref="Q25:U25" si="0">A25</f>
        <v>1</v>
      </c>
      <c r="R25" s="43">
        <f t="shared" si="0"/>
        <v>2211236176</v>
      </c>
      <c r="S25" s="44">
        <f t="shared" si="0"/>
        <v>95.484614899999997</v>
      </c>
      <c r="T25" s="43">
        <f t="shared" si="0"/>
        <v>104567451</v>
      </c>
      <c r="U25" s="44">
        <f t="shared" si="0"/>
        <v>4.5153850999999996</v>
      </c>
      <c r="V25" s="43">
        <f>R25+T25</f>
        <v>2315803627</v>
      </c>
      <c r="W25" s="45">
        <f>V25/IF(P25=1,$X$23, $W$23)</f>
        <v>0.65221598662351099</v>
      </c>
      <c r="X25" s="43">
        <f>F25</f>
        <v>18501925</v>
      </c>
    </row>
    <row r="26" spans="1:26" s="46" customFormat="1" ht="20" customHeight="1" x14ac:dyDescent="0.25">
      <c r="A26" s="36" t="s">
        <v>12</v>
      </c>
      <c r="B26" s="37">
        <v>2305719364</v>
      </c>
      <c r="C26" s="38">
        <v>99.620535099999998</v>
      </c>
      <c r="D26" s="37">
        <v>8782724</v>
      </c>
      <c r="E26" s="38">
        <v>0.37946489999999999</v>
      </c>
      <c r="F26" s="39">
        <v>19800473</v>
      </c>
      <c r="G26" s="40">
        <v>2334302561</v>
      </c>
      <c r="H26" s="37">
        <v>0</v>
      </c>
      <c r="I26" s="37" t="s">
        <v>7</v>
      </c>
      <c r="J26" s="40" t="s">
        <v>8</v>
      </c>
      <c r="K26" s="41" t="s">
        <v>9</v>
      </c>
      <c r="L26" s="40">
        <v>44308</v>
      </c>
      <c r="M26" s="40" t="s">
        <v>10</v>
      </c>
      <c r="N26" s="40" t="s">
        <v>11</v>
      </c>
      <c r="O26" s="40"/>
      <c r="P26" s="40">
        <v>0</v>
      </c>
      <c r="Q26" s="42" t="str">
        <f t="shared" ref="Q26" si="1">A26</f>
        <v>2</v>
      </c>
      <c r="R26" s="43">
        <f t="shared" ref="R26" si="2">B26</f>
        <v>2305719364</v>
      </c>
      <c r="S26" s="44">
        <f t="shared" ref="S26" si="3">C26</f>
        <v>99.620535099999998</v>
      </c>
      <c r="T26" s="43">
        <f t="shared" ref="T26" si="4">D26</f>
        <v>8782724</v>
      </c>
      <c r="U26" s="44">
        <f t="shared" ref="U26" si="5">E26</f>
        <v>0.37946489999999999</v>
      </c>
      <c r="V26" s="43">
        <f>R26+T26</f>
        <v>2314502088</v>
      </c>
      <c r="W26" s="45">
        <f>V26/IF(P26=1,$X$23, $W$23)</f>
        <v>0.65184942508387234</v>
      </c>
      <c r="X26" s="43">
        <f>F26</f>
        <v>19800473</v>
      </c>
    </row>
    <row r="27" spans="1:26" ht="25.5" customHeight="1" x14ac:dyDescent="0.25">
      <c r="B27" s="12"/>
      <c r="C27" s="15"/>
      <c r="D27" s="12"/>
      <c r="E27" s="15"/>
      <c r="G27" s="1"/>
      <c r="H27" s="12"/>
      <c r="I27" s="12"/>
      <c r="J27" s="1"/>
      <c r="K27" s="16"/>
      <c r="L27" s="1"/>
      <c r="M27" s="1"/>
      <c r="N27" s="1"/>
      <c r="O27" s="1"/>
      <c r="P27" s="1"/>
      <c r="Q27" s="22" t="str">
        <f>IF($V$23="Ind", "* Independent Resolution", "")</f>
        <v/>
      </c>
      <c r="R27" s="21"/>
      <c r="S27" s="15"/>
      <c r="T27" s="12"/>
      <c r="U27" s="15"/>
      <c r="V27" s="26" t="str">
        <f>IF($V$23="Ind", "Independent issued capital:", "")</f>
        <v/>
      </c>
      <c r="W27" s="50" t="str">
        <f>IF(V27&gt;" ", X23, "")</f>
        <v/>
      </c>
      <c r="X27" s="48"/>
    </row>
    <row r="28" spans="1:26" ht="12.75" hidden="1" customHeight="1" x14ac:dyDescent="0.25">
      <c r="A28" s="27"/>
      <c r="B28" s="28"/>
      <c r="C28" s="29"/>
      <c r="D28" s="28"/>
      <c r="E28" s="29"/>
      <c r="F28" s="24"/>
      <c r="G28" s="30"/>
      <c r="H28" s="28"/>
      <c r="I28" s="28"/>
      <c r="J28" s="30"/>
      <c r="K28" s="31"/>
      <c r="L28" s="30"/>
      <c r="M28" s="30"/>
      <c r="N28" s="30"/>
      <c r="O28" s="30"/>
      <c r="P28" s="30"/>
      <c r="Q28" s="32">
        <f t="shared" ref="Q28:U28" si="6">A28</f>
        <v>0</v>
      </c>
      <c r="R28" s="33">
        <f t="shared" si="6"/>
        <v>0</v>
      </c>
      <c r="S28" s="34">
        <f t="shared" si="6"/>
        <v>0</v>
      </c>
      <c r="T28" s="33">
        <f t="shared" si="6"/>
        <v>0</v>
      </c>
      <c r="U28" s="34">
        <f t="shared" si="6"/>
        <v>0</v>
      </c>
      <c r="V28" s="33">
        <f>R28+T28</f>
        <v>0</v>
      </c>
      <c r="W28" s="35">
        <f>V28/IF(P28=1,$X$23, $W$23)</f>
        <v>0</v>
      </c>
      <c r="X28" s="33">
        <f>F28</f>
        <v>0</v>
      </c>
    </row>
    <row r="29" spans="1:26" ht="12.5" hidden="1" customHeight="1" x14ac:dyDescent="0.25">
      <c r="B29" s="12"/>
      <c r="C29" s="15"/>
      <c r="D29" s="12"/>
      <c r="E29" s="15"/>
      <c r="G29" s="1"/>
      <c r="H29" s="12"/>
      <c r="I29" s="12"/>
      <c r="J29" s="1"/>
      <c r="K29" s="16"/>
      <c r="L29" s="1"/>
      <c r="M29" s="1"/>
      <c r="N29" s="1"/>
      <c r="O29" s="1"/>
      <c r="P29" s="1"/>
      <c r="Q29" s="4"/>
      <c r="R29" s="3"/>
      <c r="S29" s="11"/>
      <c r="T29" s="3"/>
      <c r="U29" s="11"/>
      <c r="V29" s="3"/>
      <c r="W29" s="13"/>
      <c r="X29" s="3"/>
    </row>
    <row r="30" spans="1:26" ht="26.25" customHeight="1" x14ac:dyDescent="0.25">
      <c r="Q30" s="2" t="s">
        <v>4</v>
      </c>
      <c r="W30"/>
    </row>
    <row r="31" spans="1:26" ht="52.5" customHeight="1" x14ac:dyDescent="0.25">
      <c r="Q31" s="2"/>
      <c r="W31"/>
    </row>
    <row r="32" spans="1:26" ht="72" customHeight="1" x14ac:dyDescent="0.25">
      <c r="Q32" s="49" t="str">
        <f ca="1">INDIRECT("N25")</f>
        <v>Sarah Graham_x000D_
Deputy Registrar</v>
      </c>
      <c r="R32" s="49"/>
      <c r="S32" s="49"/>
      <c r="T32" s="49"/>
      <c r="U32" s="49"/>
      <c r="V32" s="49"/>
      <c r="W32" s="49"/>
      <c r="X32" s="49"/>
    </row>
  </sheetData>
  <mergeCells count="4">
    <mergeCell ref="V13:X13"/>
    <mergeCell ref="Q32:X32"/>
    <mergeCell ref="W22:X22"/>
    <mergeCell ref="W27:X27"/>
  </mergeCells>
  <phoneticPr fontId="2" type="noConversion"/>
  <pageMargins left="0.7" right="0.7" top="0.75" bottom="0.75" header="0.3" footer="0.3"/>
  <pageSetup paperSize="9" fitToHeight="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4"/>
  <sheetViews>
    <sheetView workbookViewId="0">
      <selection activeCell="B4" sqref="B4"/>
    </sheetView>
  </sheetViews>
  <sheetFormatPr defaultRowHeight="12.5" x14ac:dyDescent="0.25"/>
  <sheetData>
    <row r="1" spans="1:2" x14ac:dyDescent="0.25">
      <c r="A1" s="23" t="s">
        <v>14</v>
      </c>
      <c r="B1" s="24" t="str">
        <f>IF(OR(A1 = "AGM", A1 = ""), "Annual General Meeting", IF(A1 = "EGM", "General Meeting", IF(A1 = "Court", "Court Meeting", A1)))</f>
        <v>General Meeting</v>
      </c>
    </row>
    <row r="2" spans="1:2" x14ac:dyDescent="0.25">
      <c r="A2" s="24"/>
      <c r="B2" s="24"/>
    </row>
    <row r="3" spans="1:2" x14ac:dyDescent="0.25">
      <c r="A3" s="24"/>
      <c r="B3" s="24"/>
    </row>
    <row r="4" spans="1:2" x14ac:dyDescent="0.25">
      <c r="A4" s="24"/>
      <c r="B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FO% AG% AB</vt:lpstr>
      <vt:lpstr>MeetingSession</vt:lpstr>
      <vt:lpstr>FOpAGpAB_IndependentResult</vt:lpstr>
      <vt:lpstr>'FO% AG% AB'!Query_from_Mms_DSN_1</vt:lpstr>
      <vt:lpstr>'FO% AG% AB'!Query_from_Mms_DSN_2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Equiniti</dc:creator>
  <cp:lastModifiedBy>James, Ceri</cp:lastModifiedBy>
  <cp:lastPrinted>2021-04-22T08:49:19Z</cp:lastPrinted>
  <dcterms:created xsi:type="dcterms:W3CDTF">2002-05-20T08:26:24Z</dcterms:created>
  <dcterms:modified xsi:type="dcterms:W3CDTF">2021-04-22T10:05:32Z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