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ri.james\AppData\Local\Microsoft\Windows\Temporary Internet Files\Content.Outlook\ELEIXD74\"/>
    </mc:Choice>
  </mc:AlternateContent>
  <xr:revisionPtr revIDLastSave="0" documentId="10_ncr:100000_{51D2CFE9-CB7D-4EF7-953D-C131C5CE250D}" xr6:coauthVersionLast="31" xr6:coauthVersionMax="31" xr10:uidLastSave="{00000000-0000-0000-0000-000000000000}"/>
  <bookViews>
    <workbookView xWindow="0" yWindow="0" windowWidth="21600" windowHeight="10110" tabRatio="775" xr2:uid="{00000000-000D-0000-FFFF-FFFF00000000}"/>
  </bookViews>
  <sheets>
    <sheet name="Sheet1" sheetId="9" r:id="rId1"/>
    <sheet name="MeetingSession" sheetId="8" state="hidden" r:id="rId2"/>
  </sheets>
  <definedNames>
    <definedName name="FOpAGpAB_IndependentResult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Query_from_Mms_DSN_1" localSheetId="0">Sheet1!$A$27:$P$52</definedName>
    <definedName name="Query_from_Mms_DSN_2" localSheetId="0">Sheet1!$W$25</definedName>
    <definedName name="Query_from_Mms_DSN_4" localSheetId="1">MeetingSession!$A$1</definedName>
    <definedName name="Query_from_Mms_DSN_4" localSheetId="0">Sheet1!$X$25</definedName>
    <definedName name="Query_from_Mms_DSN_5" localSheetId="0">Sheet1!$V$25</definedName>
    <definedName name="Query_from_Mms_DSN_6" localSheetId="0">Sheet1!$A$54:$P$54</definedName>
  </definedNames>
  <calcPr calcId="179017"/>
</workbook>
</file>

<file path=xl/calcChain.xml><?xml version="1.0" encoding="utf-8"?>
<calcChain xmlns="http://schemas.openxmlformats.org/spreadsheetml/2006/main">
  <c r="X54" i="9" l="1"/>
  <c r="U54" i="9"/>
  <c r="T54" i="9"/>
  <c r="S54" i="9"/>
  <c r="R54" i="9"/>
  <c r="V54" i="9" s="1"/>
  <c r="W54" i="9" s="1"/>
  <c r="Q54" i="9"/>
  <c r="Q53" i="9"/>
  <c r="X52" i="9"/>
  <c r="U52" i="9"/>
  <c r="T52" i="9"/>
  <c r="S52" i="9"/>
  <c r="R52" i="9"/>
  <c r="V52" i="9" s="1"/>
  <c r="W52" i="9" s="1"/>
  <c r="Q52" i="9"/>
  <c r="X51" i="9"/>
  <c r="U51" i="9"/>
  <c r="T51" i="9"/>
  <c r="S51" i="9"/>
  <c r="R51" i="9"/>
  <c r="Q51" i="9"/>
  <c r="X50" i="9"/>
  <c r="U50" i="9"/>
  <c r="T50" i="9"/>
  <c r="S50" i="9"/>
  <c r="R50" i="9"/>
  <c r="V50" i="9" s="1"/>
  <c r="W50" i="9" s="1"/>
  <c r="Q50" i="9"/>
  <c r="X49" i="9"/>
  <c r="U49" i="9"/>
  <c r="T49" i="9"/>
  <c r="S49" i="9"/>
  <c r="R49" i="9"/>
  <c r="Q49" i="9"/>
  <c r="X48" i="9"/>
  <c r="U48" i="9"/>
  <c r="T48" i="9"/>
  <c r="S48" i="9"/>
  <c r="R48" i="9"/>
  <c r="V48" i="9" s="1"/>
  <c r="W48" i="9" s="1"/>
  <c r="Q48" i="9"/>
  <c r="X47" i="9"/>
  <c r="U47" i="9"/>
  <c r="T47" i="9"/>
  <c r="S47" i="9"/>
  <c r="R47" i="9"/>
  <c r="Q47" i="9"/>
  <c r="X46" i="9"/>
  <c r="U46" i="9"/>
  <c r="T46" i="9"/>
  <c r="S46" i="9"/>
  <c r="R46" i="9"/>
  <c r="V46" i="9" s="1"/>
  <c r="W46" i="9" s="1"/>
  <c r="Q46" i="9"/>
  <c r="X45" i="9"/>
  <c r="U45" i="9"/>
  <c r="T45" i="9"/>
  <c r="S45" i="9"/>
  <c r="R45" i="9"/>
  <c r="Q45" i="9"/>
  <c r="X44" i="9"/>
  <c r="U44" i="9"/>
  <c r="T44" i="9"/>
  <c r="S44" i="9"/>
  <c r="R44" i="9"/>
  <c r="V44" i="9" s="1"/>
  <c r="W44" i="9" s="1"/>
  <c r="Q44" i="9"/>
  <c r="X43" i="9"/>
  <c r="U43" i="9"/>
  <c r="T43" i="9"/>
  <c r="S43" i="9"/>
  <c r="R43" i="9"/>
  <c r="Q43" i="9"/>
  <c r="X42" i="9"/>
  <c r="U42" i="9"/>
  <c r="T42" i="9"/>
  <c r="S42" i="9"/>
  <c r="R42" i="9"/>
  <c r="V42" i="9" s="1"/>
  <c r="W42" i="9" s="1"/>
  <c r="Q42" i="9"/>
  <c r="X41" i="9"/>
  <c r="U41" i="9"/>
  <c r="T41" i="9"/>
  <c r="S41" i="9"/>
  <c r="R41" i="9"/>
  <c r="Q41" i="9"/>
  <c r="X40" i="9"/>
  <c r="U40" i="9"/>
  <c r="T40" i="9"/>
  <c r="S40" i="9"/>
  <c r="R40" i="9"/>
  <c r="V40" i="9" s="1"/>
  <c r="W40" i="9" s="1"/>
  <c r="Q40" i="9"/>
  <c r="X39" i="9"/>
  <c r="U39" i="9"/>
  <c r="T39" i="9"/>
  <c r="S39" i="9"/>
  <c r="R39" i="9"/>
  <c r="Q39" i="9"/>
  <c r="X38" i="9"/>
  <c r="U38" i="9"/>
  <c r="T38" i="9"/>
  <c r="S38" i="9"/>
  <c r="R38" i="9"/>
  <c r="V38" i="9" s="1"/>
  <c r="W38" i="9" s="1"/>
  <c r="Q38" i="9"/>
  <c r="X37" i="9"/>
  <c r="U37" i="9"/>
  <c r="T37" i="9"/>
  <c r="S37" i="9"/>
  <c r="R37" i="9"/>
  <c r="Q37" i="9"/>
  <c r="X36" i="9"/>
  <c r="U36" i="9"/>
  <c r="T36" i="9"/>
  <c r="S36" i="9"/>
  <c r="R36" i="9"/>
  <c r="V36" i="9" s="1"/>
  <c r="W36" i="9" s="1"/>
  <c r="Q36" i="9"/>
  <c r="X35" i="9"/>
  <c r="U35" i="9"/>
  <c r="T35" i="9"/>
  <c r="S35" i="9"/>
  <c r="R35" i="9"/>
  <c r="Q35" i="9"/>
  <c r="X34" i="9"/>
  <c r="U34" i="9"/>
  <c r="T34" i="9"/>
  <c r="S34" i="9"/>
  <c r="R34" i="9"/>
  <c r="V34" i="9" s="1"/>
  <c r="W34" i="9" s="1"/>
  <c r="Q34" i="9"/>
  <c r="X33" i="9"/>
  <c r="U33" i="9"/>
  <c r="T33" i="9"/>
  <c r="S33" i="9"/>
  <c r="R33" i="9"/>
  <c r="Q33" i="9"/>
  <c r="X32" i="9"/>
  <c r="U32" i="9"/>
  <c r="T32" i="9"/>
  <c r="S32" i="9"/>
  <c r="R32" i="9"/>
  <c r="V32" i="9" s="1"/>
  <c r="W32" i="9" s="1"/>
  <c r="Q32" i="9"/>
  <c r="X31" i="9"/>
  <c r="U31" i="9"/>
  <c r="T31" i="9"/>
  <c r="S31" i="9"/>
  <c r="R31" i="9"/>
  <c r="Q31" i="9"/>
  <c r="X30" i="9"/>
  <c r="U30" i="9"/>
  <c r="T30" i="9"/>
  <c r="S30" i="9"/>
  <c r="R30" i="9"/>
  <c r="V30" i="9" s="1"/>
  <c r="W30" i="9" s="1"/>
  <c r="Q30" i="9"/>
  <c r="X29" i="9"/>
  <c r="U29" i="9"/>
  <c r="T29" i="9"/>
  <c r="S29" i="9"/>
  <c r="R29" i="9"/>
  <c r="Q29" i="9"/>
  <c r="X28" i="9"/>
  <c r="U28" i="9"/>
  <c r="T28" i="9"/>
  <c r="S28" i="9"/>
  <c r="R28" i="9"/>
  <c r="V28" i="9" s="1"/>
  <c r="W28" i="9" s="1"/>
  <c r="Q28" i="9"/>
  <c r="X27" i="9"/>
  <c r="U27" i="9"/>
  <c r="T27" i="9"/>
  <c r="S27" i="9"/>
  <c r="R27" i="9"/>
  <c r="Q27" i="9"/>
  <c r="B1" i="8"/>
  <c r="Q19" i="9" s="1"/>
  <c r="V27" i="9" l="1"/>
  <c r="W27" i="9" s="1"/>
  <c r="V29" i="9"/>
  <c r="W29" i="9" s="1"/>
  <c r="V31" i="9"/>
  <c r="W31" i="9" s="1"/>
  <c r="V33" i="9"/>
  <c r="W33" i="9" s="1"/>
  <c r="V35" i="9"/>
  <c r="W35" i="9" s="1"/>
  <c r="V37" i="9"/>
  <c r="W37" i="9" s="1"/>
  <c r="V39" i="9"/>
  <c r="W39" i="9" s="1"/>
  <c r="V41" i="9"/>
  <c r="W41" i="9" s="1"/>
  <c r="V43" i="9"/>
  <c r="W43" i="9" s="1"/>
  <c r="V45" i="9"/>
  <c r="W45" i="9" s="1"/>
  <c r="V47" i="9"/>
  <c r="W47" i="9" s="1"/>
  <c r="V49" i="9"/>
  <c r="W49" i="9" s="1"/>
  <c r="V51" i="9"/>
  <c r="W51" i="9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_FOpAGpAB_IndependentResult1" type="1" refreshedVersion="6" saveData="1">
    <dbPr connection="DRIVER=SQL Server;SERVER=SVRUK-01;UID=Operator;Trusted_Connection=Yes;APP=Microsoft Office;WSID=CONTROLUK-01;DATABASE=LumiAgm_National Grid AGM 2019" command="exec [usp_Poll_SelectScrutineersReportWithAbstain] @ForceRecalc=0, @ReportIndependentVotes=1"/>
  </connection>
  <connection id="2" xr16:uid="{00000000-0015-0000-FFFF-FFFF01000000}" name="conn_FOpAGpAB_OverallResult1" type="1" refreshedVersion="6" saveData="1">
    <dbPr connection="DRIVER=SQL Server;SERVER=SVRUK-01;UID=Operator;Trusted_Connection=Yes;APP=Microsoft Office;WSID=CONTROLUK-01;DATABASE=LumiAgm_National Grid AGM 2019" command="exec [usp_Poll_SelectScrutineersReportWithAbstain] @ForceRecalc=0, @ReportIndependentVotes=0"/>
  </connection>
  <connection id="3" xr16:uid="{00000000-0015-0000-FFFF-FFFF02000000}" name="Connection1" type="1" refreshedVersion="6" background="1" saveData="1">
    <dbPr connection="DRIVER=SQL Server;SERVER=SVRUK-01;UID=Operator;Trusted_Connection=Yes;APP=Microsoft Office;WSID=CONTROLUK-01;DATABASE=LumiAgm_National Grid AGM 2019" command="SELECT Sum(ShareClass.IssuedShareCapital) AS SumOfIssuedShareCapital FROM ShareClass"/>
  </connection>
  <connection id="4" xr16:uid="{00000000-0015-0000-FFFF-FFFF03000000}" name="Connection61" type="1" refreshedVersion="6" background="1" saveData="1">
    <dbPr connection="DRIVER=SQL Server;SERVER=SVRUK-01;UID=Operator;Trusted_Connection=Yes;APP=Microsoft Office;WSID=CONTROLUK-01;DATABASE=LumiAgm_National Grid AGM 2019" command="SELECT MeetingSession.MeetingType_x000d__x000a_FROM MeetingSession"/>
  </connection>
  <connection id="5" xr16:uid="{00000000-0015-0000-FFFF-FFFF04000000}" name="Connection62" type="1" refreshedVersion="6" background="1" saveData="1">
    <dbPr connection="DRIVER=SQL Server;SERVER=SVRUK-01;UID=Operator;Trusted_Connection=Yes;APP=Microsoft Office;WSID=CONTROLUK-01;DATABASE=LumiAgm_National Grid AGM 2019" command="SELECT Sum(ShareClass.IssuedShareCapitalIndependents) AS SumOfIssuedShareCapitalIndependents FROM ShareClass"/>
  </connection>
  <connection id="6" xr16:uid="{00000000-0015-0000-FFFF-FFFF05000000}" name="Connection71" type="1" refreshedVersion="6" background="1" saveData="1">
    <dbPr connection="DRIVER=SQL Server;SERVER=SVRUK-01;UID=Operator;Trusted_Connection=Yes;APP=Microsoft Office;WSID=CONTROLUK-01;DATABASE=LumiAgm_National Grid AGM 2019" command="select case when exists (select * from Question where CalculateIndependentVotes=1) then 'Ind'  else 'NoInd' end"/>
  </connection>
  <connection id="7" xr16:uid="{00000000-0015-0000-FFFF-FFFF06000000}" name="GetQuestionResultsOfAllQuestions" type="4" refreshedVersion="0" background="1">
    <webPr xml="1" sourceData="1" url="http://localhost/MmsVoteMonitor/ServiceQuestionResults.asmx/GetQuestionResultsOfAllQuestions" htmlTables="1" htmlFormat="all"/>
  </connection>
  <connection id="8" xr16:uid="{00000000-0015-0000-FFFF-FFFF07000000}" name="GetQuestionResultsOfAllQuestions1" type="4" refreshedVersion="0" background="1">
    <webPr xml="1" sourceData="1" url="http://localhost/MmsVoteMonitor/ServiceQuestionResults.asmx/GetQuestionResultsOfAllQuestions" htmlTables="1" htmlFormat="all"/>
  </connection>
</connections>
</file>

<file path=xl/sharedStrings.xml><?xml version="1.0" encoding="utf-8"?>
<sst xmlns="http://schemas.openxmlformats.org/spreadsheetml/2006/main" count="173" uniqueCount="46">
  <si>
    <t>The Chairman</t>
  </si>
  <si>
    <t>Dear Sir,</t>
  </si>
  <si>
    <t>is correctly set out as follows:-</t>
  </si>
  <si>
    <t>%</t>
  </si>
  <si>
    <t>Yours faithfully,</t>
  </si>
  <si>
    <t>VOTES
TOTAL</t>
  </si>
  <si>
    <t>% of ISC VOTED</t>
  </si>
  <si>
    <t>Resolution 1</t>
  </si>
  <si>
    <t>For</t>
  </si>
  <si>
    <t>Against</t>
  </si>
  <si>
    <t>Withheld</t>
  </si>
  <si>
    <t>National Grid plc</t>
  </si>
  <si>
    <t>Aaron Grey_x000D_
Senior Relationship Director</t>
  </si>
  <si>
    <t>Resolution 2</t>
  </si>
  <si>
    <t>Resolution 3</t>
  </si>
  <si>
    <t>Resolution 4</t>
  </si>
  <si>
    <t>Resolution 5</t>
  </si>
  <si>
    <t>Resolution 6</t>
  </si>
  <si>
    <t>Resolution 7</t>
  </si>
  <si>
    <t>Resolution 8</t>
  </si>
  <si>
    <t>Resolution 9</t>
  </si>
  <si>
    <t>Resolution 10</t>
  </si>
  <si>
    <t>Resolution 11</t>
  </si>
  <si>
    <t>Resolution 12</t>
  </si>
  <si>
    <t>Resolution 13</t>
  </si>
  <si>
    <t>Resolution 14</t>
  </si>
  <si>
    <t>Resolution 15</t>
  </si>
  <si>
    <t>Resolution 16</t>
  </si>
  <si>
    <t>Resolution 17</t>
  </si>
  <si>
    <t>Resolution 18</t>
  </si>
  <si>
    <t>Resolution 19</t>
  </si>
  <si>
    <t>Resolution 20</t>
  </si>
  <si>
    <t>Resolution 21</t>
  </si>
  <si>
    <t>Resolution 22</t>
  </si>
  <si>
    <t>Resolution 23</t>
  </si>
  <si>
    <t>Resolution 24</t>
  </si>
  <si>
    <t>Resolution 25</t>
  </si>
  <si>
    <t>Resolution 26</t>
  </si>
  <si>
    <t>NoInd</t>
  </si>
  <si>
    <t>AGM</t>
  </si>
  <si>
    <t>Voting Capital:</t>
  </si>
  <si>
    <t>Members of the Company held on 29th July 2019 I HEREBY CERTIFY that the result of the Poll</t>
  </si>
  <si>
    <t>VOTES FOR</t>
  </si>
  <si>
    <t>VOTES AGAINST</t>
  </si>
  <si>
    <t>VOTES WITHHELD</t>
  </si>
  <si>
    <t>Aaron Grey
Senior Relationship 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</si>
</sst>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809]dd\ mmmm\ yyyy;@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color rgb="FF000000"/>
      <name val="Arial Unicode MS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3" fontId="0" fillId="0" borderId="0" xfId="0" applyNumberFormat="1"/>
    <xf numFmtId="0" fontId="0" fillId="0" borderId="0" xfId="0" applyBorder="1"/>
    <xf numFmtId="3" fontId="0" fillId="0" borderId="1" xfId="0" applyNumberFormat="1" applyBorder="1"/>
    <xf numFmtId="0" fontId="0" fillId="0" borderId="1" xfId="0" applyBorder="1"/>
    <xf numFmtId="3" fontId="0" fillId="0" borderId="0" xfId="0" applyNumberFormat="1" applyAlignment="1">
      <alignment horizontal="right"/>
    </xf>
    <xf numFmtId="4" fontId="0" fillId="0" borderId="0" xfId="0" applyNumberFormat="1"/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" fontId="0" fillId="0" borderId="1" xfId="0" applyNumberFormat="1" applyBorder="1"/>
    <xf numFmtId="3" fontId="0" fillId="0" borderId="0" xfId="0" applyNumberFormat="1" applyBorder="1"/>
    <xf numFmtId="10" fontId="0" fillId="0" borderId="1" xfId="0" applyNumberFormat="1" applyBorder="1"/>
    <xf numFmtId="0" fontId="0" fillId="0" borderId="0" xfId="0" applyBorder="1" applyAlignment="1">
      <alignment horizontal="center" vertical="top" wrapText="1"/>
    </xf>
    <xf numFmtId="4" fontId="0" fillId="0" borderId="0" xfId="0" applyNumberFormat="1" applyBorder="1"/>
    <xf numFmtId="22" fontId="0" fillId="0" borderId="0" xfId="0" applyNumberFormat="1"/>
    <xf numFmtId="0" fontId="2" fillId="0" borderId="0" xfId="0" applyFont="1"/>
    <xf numFmtId="0" fontId="3" fillId="0" borderId="0" xfId="0" applyFont="1"/>
    <xf numFmtId="164" fontId="0" fillId="0" borderId="0" xfId="0" applyNumberFormat="1" applyAlignment="1"/>
    <xf numFmtId="0" fontId="2" fillId="0" borderId="0" xfId="0" applyFont="1" applyAlignment="1">
      <alignment horizontal="right"/>
    </xf>
    <xf numFmtId="10" fontId="0" fillId="0" borderId="0" xfId="0" applyNumberFormat="1" applyBorder="1"/>
    <xf numFmtId="3" fontId="4" fillId="2" borderId="0" xfId="0" applyNumberFormat="1" applyFont="1" applyFill="1" applyBorder="1"/>
    <xf numFmtId="3" fontId="2" fillId="0" borderId="0" xfId="0" applyNumberFormat="1" applyFont="1" applyBorder="1"/>
    <xf numFmtId="3" fontId="0" fillId="0" borderId="2" xfId="0" applyNumberFormat="1" applyFont="1" applyFill="1" applyBorder="1"/>
    <xf numFmtId="0" fontId="0" fillId="0" borderId="0" xfId="0" applyFont="1" applyFill="1"/>
    <xf numFmtId="0" fontId="0" fillId="0" borderId="0" xfId="0" applyFont="1" applyFill="1" applyBorder="1"/>
    <xf numFmtId="3" fontId="0" fillId="0" borderId="0" xfId="0" applyNumberFormat="1" applyFont="1" applyFill="1" applyBorder="1"/>
    <xf numFmtId="4" fontId="0" fillId="0" borderId="0" xfId="0" applyNumberFormat="1" applyFont="1" applyFill="1" applyBorder="1"/>
    <xf numFmtId="3" fontId="0" fillId="0" borderId="0" xfId="0" applyNumberFormat="1" applyFont="1" applyFill="1"/>
    <xf numFmtId="22" fontId="0" fillId="0" borderId="0" xfId="0" applyNumberFormat="1" applyFont="1" applyFill="1"/>
    <xf numFmtId="0" fontId="0" fillId="0" borderId="1" xfId="0" applyFont="1" applyFill="1" applyBorder="1"/>
    <xf numFmtId="3" fontId="0" fillId="0" borderId="1" xfId="0" applyNumberFormat="1" applyFont="1" applyFill="1" applyBorder="1"/>
    <xf numFmtId="4" fontId="0" fillId="0" borderId="1" xfId="0" applyNumberFormat="1" applyFont="1" applyFill="1" applyBorder="1"/>
    <xf numFmtId="10" fontId="0" fillId="0" borderId="1" xfId="0" applyNumberFormat="1" applyFont="1" applyFill="1" applyBorder="1"/>
    <xf numFmtId="164" fontId="0" fillId="0" borderId="0" xfId="0" applyNumberFormat="1" applyAlignment="1">
      <alignment horizontal="right"/>
    </xf>
    <xf numFmtId="0" fontId="0" fillId="0" borderId="0" xfId="0" applyAlignment="1"/>
    <xf numFmtId="3" fontId="0" fillId="0" borderId="0" xfId="0" applyNumberFormat="1" applyAlignment="1">
      <alignment horizontal="left" vertical="top" wrapText="1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QuestionResults">
        <xsd:complexType>
          <xsd:sequence minOccurs="0">
            <xsd:element minOccurs="0" maxOccurs="unbounded" nillable="true" name="QuestionResult" form="unqualified">
              <xsd:complexType>
                <xsd:all>
                  <xsd:element minOccurs="0" nillable="true" type="xsd:integer" name="QuestionID" form="unqualified"/>
                  <xsd:element minOccurs="0" nillable="true" type="xsd:integer" name="MeetingSessionID" form="unqualified"/>
                  <xsd:element minOccurs="0" nillable="true" type="xsd:string" name="MeetingSessionDescription" form="unqualified"/>
                  <xsd:element minOccurs="0" nillable="true" type="xsd:string" name="DateOfMeeting" form="unqualified"/>
                  <xsd:element minOccurs="0" nillable="true" type="xsd:string" name="Reference" form="unqualified"/>
                  <xsd:element minOccurs="0" nillable="true" type="xsd:string" name="ShortText" form="unqualified"/>
                  <xsd:element minOccurs="0" nillable="true" type="xsd:integer" name="DelegatesFor" form="unqualified"/>
                  <xsd:element minOccurs="0" nillable="true" type="xsd:integer" name="DelegatesAgainst" form="unqualified"/>
                  <xsd:element minOccurs="0" nillable="true" type="xsd:integer" name="DelegatesAbstain" form="unqualified"/>
                  <xsd:element minOccurs="0" nillable="true" type="xsd:integer" name="DelegatesSplitVote" form="unqualified"/>
                  <xsd:element minOccurs="0" nillable="true" type="xsd:integer" name="DelegatesResponded" form="unqualified"/>
                  <xsd:element minOccurs="0" nillable="true" type="xsd:integer" name="DelegatesNotResponded" form="unqualified"/>
                  <xsd:element minOccurs="0" nillable="true" type="xsd:integer" name="DelegatesInRoom" form="unqualified"/>
                  <xsd:element minOccurs="0" nillable="true" type="xsd:integer" name="HandsetsFor" form="unqualified"/>
                  <xsd:element minOccurs="0" nillable="true" type="xsd:integer" name="HandsetsAgainst" form="unqualified"/>
                  <xsd:element minOccurs="0" nillable="true" type="xsd:integer" name="HandsetsAbstain" form="unqualified"/>
                  <xsd:element minOccurs="0" nillable="true" type="xsd:integer" name="HandsetsResponded" form="unqualified"/>
                  <xsd:element minOccurs="0" nillable="true" type="xsd:integer" name="HandsetsNotResponded" form="unqualified"/>
                  <xsd:element minOccurs="0" nillable="true" type="xsd:integer" name="HandsetsInRoom" form="unqualified"/>
                  <xsd:element minOccurs="0" nillable="true" type="xsd:double" name="LiveVotesFor" form="unqualified"/>
                  <xsd:element minOccurs="0" nillable="true" type="xsd:double" name="LiveVotesAgainst" form="unqualified"/>
                  <xsd:element minOccurs="0" nillable="true" type="xsd:double" name="LiveVotesAbstain" form="unqualified"/>
                  <xsd:element minOccurs="0" nillable="true" type="xsd:double" name="LiveVotesReceived" form="unqualified"/>
                  <xsd:element minOccurs="0" nillable="true" type="xsd:double" name="LiveVotesNotReceived" form="unqualified"/>
                  <xsd:element minOccurs="0" nillable="true" type="xsd:double" name="LiveVotesTotal" form="unqualified"/>
                  <xsd:element minOccurs="0" nillable="true" type="xsd:double" name="LiveVotesPercentOfVotesTotalFor" form="unqualified"/>
                  <xsd:element minOccurs="0" nillable="true" type="xsd:double" name="LiveVotesPercentOfVotesTotalAgainst" form="unqualified"/>
                  <xsd:element minOccurs="0" nillable="true" type="xsd:double" name="LiveVotesPercentOfVotesTotalAbstain" form="unqualified"/>
                  <xsd:element minOccurs="0" nillable="true" type="xsd:double" name="LiveVotesPercentOfVotesTotalReceived" form="unqualified"/>
                  <xsd:element minOccurs="0" nillable="true" type="xsd:double" name="LiveVotesPercentOfVotesTotalNotReceived" form="unqualified"/>
                  <xsd:element minOccurs="0" nillable="true" type="xsd:double" name="OverallVotesFor" form="unqualified"/>
                  <xsd:element minOccurs="0" nillable="true" type="xsd:double" name="OverallVotesAgainst" form="unqualified"/>
                  <xsd:element minOccurs="0" nillable="true" type="xsd:double" name="OverallVotesAbstain" form="unqualified"/>
                  <xsd:element minOccurs="0" nillable="true" type="xsd:double" name="OverallVotesReceived" form="unqualified"/>
                  <xsd:element minOccurs="0" nillable="true" type="xsd:double" name="OverallVotesNotReceived" form="unqualified"/>
                  <xsd:element minOccurs="0" nillable="true" type="xsd:double" name="OverallVotesTotal" form="unqualified"/>
                  <xsd:element minOccurs="0" nillable="true" type="xsd:double" name="OverallVotesPercentOfVotesTotalFor" form="unqualified"/>
                  <xsd:element minOccurs="0" nillable="true" type="xsd:double" name="OverallVotesPercentOfVotesTotalAgainst" form="unqualified"/>
                  <xsd:element minOccurs="0" nillable="true" type="xsd:double" name="OverallVotesPercentOfVotesTotalAbstain" form="unqualified"/>
                  <xsd:element minOccurs="0" nillable="true" type="xsd:double" name="OverallVotesPercentOfVotesTotalReceived" form="unqualified"/>
                  <xsd:element minOccurs="0" nillable="true" type="xsd:double" name="OverallVotesPercentOfVotesTotalNotReceived" form="unqualified"/>
                  <xsd:element minOccurs="0" nillable="true" type="xsd:double" name="OverallVotesForPossibleOutcomeMin" form="unqualified"/>
                  <xsd:element minOccurs="0" nillable="true" type="xsd:double" name="OverallVotesForPossibleOutcomeMax" form="unqualified"/>
                  <xsd:element minOccurs="0" nillable="true" type="xsd:double" name="OverallVotesPercentOfVotesCastFor" form="unqualified"/>
                  <xsd:element minOccurs="0" nillable="true" type="xsd:double" name="OverallVotesPercentOfVotesCastAgainst" form="unqualified"/>
                  <xsd:element minOccurs="0" nillable="true" type="xsd:string" name="PollStatus" form="unqualified"/>
                  <xsd:element minOccurs="0" nillable="true" type="xsd:integer" name="Ordering" form="unqualified"/>
                  <xsd:element minOccurs="0" nillable="true" type="xsd:string" name="Summary" form="unqualified"/>
                  <xsd:element minOccurs="0" nillable="true" type="xsd:integer" name="SpecialResolution" form="unqualified"/>
                  <xsd:element minOccurs="0" nillable="true" type="xsd:integer" name="ChairmanFor" form="unqualified"/>
                  <xsd:element minOccurs="0" nillable="true" type="xsd:integer" name="ChairmanAgainst" form="unqualified"/>
                  <xsd:element minOccurs="0" nillable="true" type="xsd:integer" name="ChairmanAbstain" form="unqualified"/>
                  <xsd:element minOccurs="0" nillable="true" type="xsd:string" name="PollTime" form="unqualified"/>
                  <xsd:element minOccurs="0" nillable="true" type="xsd:string" name="ResolutionCarriedMessage" form="unqualified"/>
                </xsd:all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QuestionResults">
        <xsd:complexType>
          <xsd:sequence minOccurs="0">
            <xsd:element minOccurs="0" maxOccurs="unbounded" nillable="true" name="QuestionResult" form="unqualified">
              <xsd:complexType>
                <xsd:sequence minOccurs="0">
                  <xsd:element minOccurs="0" nillable="true" type="xsd:integer" name="QuestionID" form="unqualified"/>
                  <xsd:element minOccurs="0" nillable="true" type="xsd:integer" name="MeetingSessionID" form="unqualified"/>
                  <xsd:element minOccurs="0" nillable="true" type="xsd:string" name="MeetingSessionDescription" form="unqualified"/>
                  <xsd:element minOccurs="0" nillable="true" type="xsd:string" name="DateOfMeeting" form="unqualified"/>
                  <xsd:element minOccurs="0" nillable="true" type="xsd:string" name="Reference" form="unqualified"/>
                  <xsd:element minOccurs="0" nillable="true" type="xsd:string" name="ShortText" form="unqualified"/>
                  <xsd:element minOccurs="0" nillable="true" type="xsd:integer" name="DelegatesFor" form="unqualified"/>
                  <xsd:element minOccurs="0" nillable="true" type="xsd:integer" name="DelegatesAgainst" form="unqualified"/>
                  <xsd:element minOccurs="0" nillable="true" type="xsd:integer" name="DelegatesAbstain" form="unqualified"/>
                  <xsd:element minOccurs="0" nillable="true" type="xsd:integer" name="DelegatesSplitVote" form="unqualified"/>
                  <xsd:element minOccurs="0" nillable="true" type="xsd:integer" name="DelegatesResponded" form="unqualified"/>
                  <xsd:element minOccurs="0" nillable="true" type="xsd:integer" name="DelegatesNotResponded" form="unqualified"/>
                  <xsd:element minOccurs="0" nillable="true" type="xsd:integer" name="DelegatesInRoom" form="unqualified"/>
                  <xsd:element minOccurs="0" nillable="true" type="xsd:integer" name="HandsetsFor" form="unqualified"/>
                  <xsd:element minOccurs="0" nillable="true" type="xsd:integer" name="HandsetsAgainst" form="unqualified"/>
                  <xsd:element minOccurs="0" nillable="true" type="xsd:integer" name="HandsetsAbstain" form="unqualified"/>
                  <xsd:element minOccurs="0" nillable="true" type="xsd:integer" name="HandsetsResponded" form="unqualified"/>
                  <xsd:element minOccurs="0" nillable="true" type="xsd:integer" name="HandsetsNotResponded" form="unqualified"/>
                  <xsd:element minOccurs="0" nillable="true" type="xsd:integer" name="HandsetsInRoom" form="unqualified"/>
                  <xsd:element minOccurs="0" nillable="true" type="xsd:integer" name="LiveVotesFor" form="unqualified"/>
                  <xsd:element minOccurs="0" nillable="true" type="xsd:integer" name="LiveVotesAgainst" form="unqualified"/>
                  <xsd:element minOccurs="0" nillable="true" type="xsd:integer" name="LiveVotesAbstain" form="unqualified"/>
                  <xsd:element minOccurs="0" nillable="true" type="xsd:integer" name="LiveVotesReceived" form="unqualified"/>
                  <xsd:element minOccurs="0" nillable="true" type="xsd:integer" name="LiveVotesNotReceived" form="unqualified"/>
                  <xsd:element minOccurs="0" nillable="true" type="xsd:integer" name="LiveVotesTotal" form="unqualified"/>
                  <xsd:element minOccurs="0" nillable="true" type="xsd:integer" name="LiveVotesPercentOfVotesTotalFor" form="unqualified"/>
                  <xsd:element minOccurs="0" nillable="true" type="xsd:integer" name="LiveVotesPercentOfVotesTotalAgainst" form="unqualified"/>
                  <xsd:element minOccurs="0" nillable="true" type="xsd:integer" name="LiveVotesPercentOfVotesTotalAbstain" form="unqualified"/>
                  <xsd:element minOccurs="0" nillable="true" type="xsd:integer" name="LiveVotesPercentOfVotesTotalReceived" form="unqualified"/>
                  <xsd:element minOccurs="0" nillable="true" type="xsd:integer" name="LiveVotesPercentOfVotesTotalNotReceived" form="unqualified"/>
                  <xsd:element minOccurs="0" nillable="true" type="xsd:double" name="OverallVotesFor" form="unqualified"/>
                  <xsd:element minOccurs="0" nillable="true" type="xsd:double" name="OverallVotesAgainst" form="unqualified"/>
                  <xsd:element minOccurs="0" nillable="true" type="xsd:double" name="OverallVotesAbstain" form="unqualified"/>
                  <xsd:element minOccurs="0" nillable="true" type="xsd:double" name="OverallVotesReceived" form="unqualified"/>
                  <xsd:element minOccurs="0" nillable="true" type="xsd:integer" name="OverallVotesNotReceived" form="unqualified"/>
                  <xsd:element minOccurs="0" nillable="true" type="xsd:double" name="OverallVotesTotal" form="unqualified"/>
                  <xsd:element minOccurs="0" nillable="true" type="xsd:double" name="OverallVotesPercentOfVotesTotalFor" form="unqualified"/>
                  <xsd:element minOccurs="0" nillable="true" type="xsd:double" name="OverallVotesPercentOfVotesTotalAgainst" form="unqualified"/>
                  <xsd:element minOccurs="0" nillable="true" type="xsd:double" name="OverallVotesPercentOfVotesTotalAbstain" form="unqualified"/>
                  <xsd:element minOccurs="0" nillable="true" type="xsd:double" name="OverallVotesPercentOfVotesTotalReceived" form="unqualified"/>
                  <xsd:element minOccurs="0" nillable="true" type="xsd:integer" name="OverallVotesPercentOfVotesTotalNotReceived" form="unqualified"/>
                  <xsd:element minOccurs="0" nillable="true" type="xsd:integer" name="OverallVotesForPossibleOutcomeMin" form="unqualified"/>
                  <xsd:element minOccurs="0" nillable="true" type="xsd:integer" name="OverallVotesForPossibleOutcomeMax" form="unqualified"/>
                  <xsd:element minOccurs="0" nillable="true" type="xsd:double" name="OverallVotesPercentOfVotesCastFor" form="unqualified"/>
                  <xsd:element minOccurs="0" nillable="true" type="xsd:double" name="OverallVotesPercentOfVotesCastAgainst" form="unqualified"/>
                  <xsd:element minOccurs="0" nillable="true" type="xsd:integer" name="Ordering" form="unqualified"/>
                  <xsd:element minOccurs="0" nillable="true" type="xsd:string" name="Summary" form="unqualified"/>
                  <xsd:element minOccurs="0" nillable="true" type="xsd:integer" name="SpecialResolution" form="unqualified"/>
                  <xsd:element minOccurs="0" nillable="true" type="xsd:integer" name="ChairmanFor" form="unqualified"/>
                  <xsd:element minOccurs="0" nillable="true" type="xsd:integer" name="ChairmanAgainst" form="unqualified"/>
                  <xsd:element minOccurs="0" nillable="true" type="xsd:integer" name="ChairmanAbstain" form="unqualified"/>
                  <xsd:element minOccurs="0" nillable="true" type="xsd:string" name="ResolutionCarriedMessage" form="unqualified"/>
                </xsd:sequence>
              </xsd:complexType>
            </xsd:element>
          </xsd:sequence>
        </xsd:complexType>
      </xsd:element>
    </xsd:schema>
  </Schema>
  <Map ID="2" Name="QuestionResults_Map" RootElement="QuestionResults" SchemaID="Schema2" ShowImportExportValidationErrors="false" AutoFit="false" Append="false" PreserveSortAFLayout="true" PreserveFormat="true">
    <DataBinding FileBinding="true" ConnectionID="7" DataBindingLoadMode="1"/>
  </Map>
  <Map ID="3" Name="QuestionResultsWithAB_Map" RootElement="QuestionResults" SchemaID="Schema3" ShowImportExportValidationErrors="false" AutoFit="false" Append="false" PreserveSortAFLayout="true" PreserveFormat="true">
    <DataBinding FileBinding="true" ConnectionID="8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Relationship Id="rId9" Type="http://schemas.openxmlformats.org/officeDocument/2006/relationships/xmlMaps" Target="xmlMap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ms DSN_2" headers="0" growShrinkType="overwriteClear" fillFormulas="1" preserveFormatting="0" adjustColumnWidth="0" connectionId="3" xr16:uid="{00000000-0016-0000-0000-000004000000}" autoFormatId="16" applyNumberFormats="0" applyBorderFormats="0" applyFontFormats="1" applyPatternFormats="1" applyAlignmentFormats="0" applyWidthHeightFormats="0">
  <queryTableRefresh preserveSortFilterLayout="0" headersInLastRefresh="0" nextId="2">
    <queryTableFields count="1">
      <queryTableField id="1" name="SumOfIssuedShareCapital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ms DSN_1" headers="0" backgroundRefresh="0" growShrinkType="insertClear" fillFormulas="1" preserveFormatting="0" adjustColumnWidth="0" connectionId="2" xr16:uid="{00000000-0016-0000-0000-000003000000}" autoFormatId="16" applyNumberFormats="0" applyBorderFormats="0" applyFontFormats="1" applyPatternFormats="1" applyAlignmentFormats="0" applyWidthHeightFormats="0">
  <queryTableRefresh preserveSortFilterLayout="0" headersInLastRefresh="0" nextId="25">
    <queryTableFields count="24">
      <queryTableField id="1" name="Reference"/>
      <queryTableField id="2" name="OverallVotesFor"/>
      <queryTableField id="3" name="OverallVotesPercentOfVotesCastFor"/>
      <queryTableField id="4" name="OverallVotesAgainst"/>
      <queryTableField id="5" name="OverallVotesPercentOfVotesCastAgainst"/>
      <queryTableField id="6" name="OverallVotesAbstain"/>
      <queryTableField id="7" name="Total"/>
      <queryTableField id="8" name="OverallVotesNotReceived"/>
      <queryTableField id="9" name="ForText"/>
      <queryTableField id="10" name="AgainstText"/>
      <queryTableField id="11" name="AbstainText"/>
      <queryTableField id="12" name="DateOfMeeting"/>
      <queryTableField id="13" name="CompanyName"/>
      <queryTableField id="14" name="ReturningOfficer"/>
      <queryTableField id="15" name="Registrar"/>
      <queryTableField id="16" name="IndependentVotes"/>
      <queryTableField id="17" dataBound="0" fillFormulas="1"/>
      <queryTableField id="18" dataBound="0" fillFormulas="1"/>
      <queryTableField id="19" dataBound="0" fillFormulas="1"/>
      <queryTableField id="20" dataBound="0" fillFormulas="1"/>
      <queryTableField id="21" dataBound="0" fillFormulas="1"/>
      <queryTableField id="22" dataBound="0" fillFormulas="1"/>
      <queryTableField id="23" dataBound="0" fillFormulas="1"/>
      <queryTableField id="24" dataBound="0" fillFormulas="1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ms DSN_6" headers="0" backgroundRefresh="0" growShrinkType="insertClear" fillFormulas="1" preserveFormatting="0" adjustColumnWidth="0" connectionId="1" xr16:uid="{00000000-0016-0000-0000-000002000000}" autoFormatId="16" applyNumberFormats="0" applyBorderFormats="0" applyFontFormats="1" applyPatternFormats="1" applyAlignmentFormats="0" applyWidthHeightFormats="0">
  <queryTableRefresh preserveSortFilterLayout="0" headersInLastRefresh="0" nextId="25">
    <queryTableFields count="24">
      <queryTableField id="1" name="Reference"/>
      <queryTableField id="2" name="OverallVotesFor"/>
      <queryTableField id="3" name="OverallVotesPercentOfVotesCastFor"/>
      <queryTableField id="4" name="OverallVotesAgainst"/>
      <queryTableField id="5" name="OverallVotesPercentOfVotesCastAgainst"/>
      <queryTableField id="6" name="OverallVotesAbstain"/>
      <queryTableField id="7" name="Total"/>
      <queryTableField id="8" name="OverallVotesNotReceived"/>
      <queryTableField id="9" name="ForText"/>
      <queryTableField id="10" name="AgainstText"/>
      <queryTableField id="11" name="AbstainText"/>
      <queryTableField id="12" name="DateOfMeeting"/>
      <queryTableField id="13" name="CompanyName"/>
      <queryTableField id="14" name="ReturningOfficer"/>
      <queryTableField id="15" name="Registrar"/>
      <queryTableField id="16" name="IndependentVotes"/>
      <queryTableField id="17" dataBound="0" fillFormulas="1"/>
      <queryTableField id="18" dataBound="0" fillFormulas="1"/>
      <queryTableField id="19" dataBound="0" fillFormulas="1"/>
      <queryTableField id="20" dataBound="0" fillFormulas="1"/>
      <queryTableField id="21" dataBound="0" fillFormulas="1"/>
      <queryTableField id="22" dataBound="0" fillFormulas="1"/>
      <queryTableField id="23" dataBound="0" fillFormulas="1"/>
      <queryTableField id="24" dataBound="0" fillFormulas="1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ms DSN_5" headers="0" growShrinkType="overwriteClear" fillFormulas="1" preserveFormatting="0" adjustColumnWidth="0" connectionId="6" xr16:uid="{00000000-0016-0000-0000-000001000000}" autoFormatId="16" applyNumberFormats="0" applyBorderFormats="0" applyFontFormats="1" applyPatternFormats="1" applyAlignmentFormats="0" applyWidthHeightFormats="0">
  <queryTableRefresh preserveSortFilterLayout="0" headersInLastRefresh="0" nextId="2">
    <queryTableFields count="1">
      <queryTableField id="1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ms DSN_4" headers="0" growShrinkType="overwriteClear" fillFormulas="1" preserveFormatting="0" adjustColumnWidth="0" connectionId="5" xr16:uid="{00000000-0016-0000-0000-000000000000}" autoFormatId="16" applyNumberFormats="0" applyBorderFormats="0" applyFontFormats="1" applyPatternFormats="1" applyAlignmentFormats="0" applyWidthHeightFormats="0">
  <queryTableRefresh preserveSortFilterLayout="0" headersInLastRefresh="0" nextId="2">
    <queryTableFields count="1">
      <queryTableField id="1" name="SumOfIssuedShareCapitalIndependents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ms DSN_4" headers="0" growShrinkType="overwriteClear" fillFormulas="1" preserveFormatting="0" adjustColumnWidth="0" connectionId="4" xr16:uid="{00000000-0016-0000-0100-000005000000}" autoFormatId="16" applyNumberFormats="0" applyBorderFormats="0" applyFontFormats="1" applyPatternFormats="1" applyAlignmentFormats="0" applyWidthHeightFormats="0">
  <queryTableRefresh preserveSortFilterLayout="0" headersInLastRefresh="0" nextId="3">
    <queryTableFields count="2">
      <queryTableField id="1" name="MeetingType"/>
      <queryTableField id="2" dataBound="0" fillFormulas="1"/>
    </queryTableFields>
  </queryTableRefresh>
</query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5.xml"/><Relationship Id="rId5" Type="http://schemas.openxmlformats.org/officeDocument/2006/relationships/queryTable" Target="../queryTables/queryTable4.xml"/><Relationship Id="rId4" Type="http://schemas.openxmlformats.org/officeDocument/2006/relationships/queryTable" Target="../queryTables/query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5:Z58"/>
  <sheetViews>
    <sheetView tabSelected="1" topLeftCell="Q23" workbookViewId="0">
      <selection activeCell="R67" sqref="R67"/>
    </sheetView>
  </sheetViews>
  <sheetFormatPr defaultRowHeight="12.75" x14ac:dyDescent="0.2"/>
  <cols>
    <col min="1" max="1" width="9.28515625" style="2" hidden="1" customWidth="1"/>
    <col min="2" max="2" width="11.7109375" style="2" hidden="1" customWidth="1"/>
    <col min="3" max="3" width="13.7109375" style="2" hidden="1" customWidth="1"/>
    <col min="4" max="4" width="10.42578125" style="2" hidden="1" customWidth="1"/>
    <col min="5" max="5" width="12.140625" style="2" hidden="1" customWidth="1"/>
    <col min="6" max="6" width="9.140625" hidden="1" customWidth="1"/>
    <col min="7" max="10" width="12.42578125" style="2" hidden="1" customWidth="1"/>
    <col min="11" max="11" width="11.7109375" style="2" hidden="1" customWidth="1"/>
    <col min="12" max="14" width="14.28515625" style="2" hidden="1" customWidth="1"/>
    <col min="15" max="15" width="15.5703125" style="2" hidden="1" customWidth="1"/>
    <col min="16" max="16" width="13.28515625" style="2" hidden="1" customWidth="1"/>
    <col min="17" max="17" width="13.42578125" customWidth="1"/>
    <col min="18" max="18" width="12.7109375" style="1" customWidth="1"/>
    <col min="19" max="19" width="6.5703125" style="6" customWidth="1"/>
    <col min="20" max="20" width="12.7109375" style="1" customWidth="1"/>
    <col min="21" max="21" width="6.42578125" style="6" customWidth="1"/>
    <col min="22" max="22" width="15.28515625" style="6" customWidth="1"/>
    <col min="23" max="23" width="8.7109375" style="1" customWidth="1"/>
    <col min="24" max="24" width="12.28515625" customWidth="1"/>
  </cols>
  <sheetData>
    <row r="5" spans="17:24" x14ac:dyDescent="0.2">
      <c r="W5" s="6"/>
    </row>
    <row r="6" spans="17:24" x14ac:dyDescent="0.2">
      <c r="Q6" t="s">
        <v>0</v>
      </c>
    </row>
    <row r="7" spans="17:24" x14ac:dyDescent="0.2">
      <c r="Q7" s="1" t="s">
        <v>11</v>
      </c>
    </row>
    <row r="9" spans="17:24" x14ac:dyDescent="0.2">
      <c r="X9" s="5"/>
    </row>
    <row r="12" spans="17:24" x14ac:dyDescent="0.2">
      <c r="X12" s="20"/>
    </row>
    <row r="13" spans="17:24" x14ac:dyDescent="0.2">
      <c r="U13" s="19"/>
      <c r="V13" s="35">
        <v>43675</v>
      </c>
      <c r="W13" s="36"/>
      <c r="X13" s="36"/>
    </row>
    <row r="17" spans="1:26" ht="13.5" x14ac:dyDescent="0.25">
      <c r="Q17" t="s">
        <v>1</v>
      </c>
      <c r="Z17" s="18"/>
    </row>
    <row r="19" spans="1:26" x14ac:dyDescent="0.2">
      <c r="Q19" t="str">
        <f>"As scrutineer appointed for the purpose of the Poll taken at the "&amp;MeetingSession!B1&amp;" of the "</f>
        <v xml:space="preserve">As scrutineer appointed for the purpose of the Poll taken at the Annual General Meeting of the </v>
      </c>
    </row>
    <row r="20" spans="1:26" x14ac:dyDescent="0.2">
      <c r="Q20" s="17" t="s">
        <v>41</v>
      </c>
    </row>
    <row r="21" spans="1:26" x14ac:dyDescent="0.2">
      <c r="Q21" t="s">
        <v>2</v>
      </c>
    </row>
    <row r="23" spans="1:26" x14ac:dyDescent="0.2">
      <c r="U23" s="5" t="s">
        <v>40</v>
      </c>
      <c r="V23" s="1">
        <v>3414978562</v>
      </c>
    </row>
    <row r="24" spans="1:26" ht="18.75" customHeight="1" x14ac:dyDescent="0.2"/>
    <row r="25" spans="1:26" ht="6.75" hidden="1" customHeight="1" x14ac:dyDescent="0.2">
      <c r="V25" s="24" t="s">
        <v>38</v>
      </c>
      <c r="W25" s="24">
        <v>3414978562</v>
      </c>
      <c r="X25" s="24">
        <v>0</v>
      </c>
    </row>
    <row r="26" spans="1:26" s="10" customFormat="1" ht="25.5" customHeight="1" x14ac:dyDescent="0.2">
      <c r="A26" s="14"/>
      <c r="B26" s="14"/>
      <c r="C26" s="14"/>
      <c r="D26" s="14"/>
      <c r="E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7"/>
      <c r="R26" s="8" t="s">
        <v>42</v>
      </c>
      <c r="S26" s="9" t="s">
        <v>3</v>
      </c>
      <c r="T26" s="8" t="s">
        <v>43</v>
      </c>
      <c r="U26" s="9" t="s">
        <v>3</v>
      </c>
      <c r="V26" s="8" t="s">
        <v>5</v>
      </c>
      <c r="W26" s="8" t="s">
        <v>6</v>
      </c>
      <c r="X26" s="8" t="s">
        <v>44</v>
      </c>
    </row>
    <row r="27" spans="1:26" ht="12.75" customHeight="1" x14ac:dyDescent="0.2">
      <c r="A27" s="26" t="s">
        <v>7</v>
      </c>
      <c r="B27" s="27">
        <v>2202355804</v>
      </c>
      <c r="C27" s="28">
        <v>99.894790900000004</v>
      </c>
      <c r="D27" s="27">
        <v>2319520</v>
      </c>
      <c r="E27" s="28">
        <v>0.1052091</v>
      </c>
      <c r="F27" s="25">
        <v>4776492</v>
      </c>
      <c r="G27" s="29">
        <v>2209451816</v>
      </c>
      <c r="H27" s="27">
        <v>51080</v>
      </c>
      <c r="I27" s="27" t="s">
        <v>8</v>
      </c>
      <c r="J27" s="29" t="s">
        <v>9</v>
      </c>
      <c r="K27" s="30" t="s">
        <v>10</v>
      </c>
      <c r="L27" s="29">
        <v>43675</v>
      </c>
      <c r="M27" s="29" t="s">
        <v>11</v>
      </c>
      <c r="N27" s="29" t="s">
        <v>12</v>
      </c>
      <c r="O27" s="29"/>
      <c r="P27" s="29">
        <v>0</v>
      </c>
      <c r="Q27" s="31" t="str">
        <f t="shared" ref="Q27:U52" si="0">A27</f>
        <v>Resolution 1</v>
      </c>
      <c r="R27" s="32">
        <f t="shared" si="0"/>
        <v>2202355804</v>
      </c>
      <c r="S27" s="33">
        <f t="shared" si="0"/>
        <v>99.894790900000004</v>
      </c>
      <c r="T27" s="32">
        <f t="shared" si="0"/>
        <v>2319520</v>
      </c>
      <c r="U27" s="33">
        <f t="shared" si="0"/>
        <v>0.1052091</v>
      </c>
      <c r="V27" s="32">
        <f>R27+T27</f>
        <v>2204675324</v>
      </c>
      <c r="W27" s="34">
        <f>V27/IF(P27=1,$X$25, $W$25)</f>
        <v>0.64558979916665138</v>
      </c>
      <c r="X27" s="32">
        <f>F27</f>
        <v>4776492</v>
      </c>
    </row>
    <row r="28" spans="1:26" ht="12.75" customHeight="1" x14ac:dyDescent="0.2">
      <c r="A28" s="26" t="s">
        <v>13</v>
      </c>
      <c r="B28" s="27">
        <v>2199896392</v>
      </c>
      <c r="C28" s="28">
        <v>99.698946599999999</v>
      </c>
      <c r="D28" s="27">
        <v>6642862</v>
      </c>
      <c r="E28" s="28">
        <v>0.30105340000000003</v>
      </c>
      <c r="F28" s="25">
        <v>2918777</v>
      </c>
      <c r="G28" s="29">
        <v>2209458031</v>
      </c>
      <c r="H28" s="27">
        <v>44502</v>
      </c>
      <c r="I28" s="27" t="s">
        <v>8</v>
      </c>
      <c r="J28" s="29" t="s">
        <v>9</v>
      </c>
      <c r="K28" s="30" t="s">
        <v>10</v>
      </c>
      <c r="L28" s="29">
        <v>43675</v>
      </c>
      <c r="M28" s="29" t="s">
        <v>11</v>
      </c>
      <c r="N28" s="29" t="s">
        <v>12</v>
      </c>
      <c r="O28" s="29"/>
      <c r="P28" s="29">
        <v>0</v>
      </c>
      <c r="Q28" s="31" t="str">
        <f t="shared" si="0"/>
        <v>Resolution 2</v>
      </c>
      <c r="R28" s="32">
        <f t="shared" si="0"/>
        <v>2199896392</v>
      </c>
      <c r="S28" s="33">
        <f t="shared" si="0"/>
        <v>99.698946599999999</v>
      </c>
      <c r="T28" s="32">
        <f t="shared" si="0"/>
        <v>6642862</v>
      </c>
      <c r="U28" s="33">
        <f t="shared" si="0"/>
        <v>0.30105340000000003</v>
      </c>
      <c r="V28" s="32">
        <f t="shared" ref="V28:V52" si="1">R28+T28</f>
        <v>2206539254</v>
      </c>
      <c r="W28" s="34">
        <f t="shared" ref="W28:W52" si="2">V28/IF(P28=1,$X$25, $W$25)</f>
        <v>0.64613560932802128</v>
      </c>
      <c r="X28" s="32">
        <f t="shared" ref="X28:X52" si="3">F28</f>
        <v>2918777</v>
      </c>
    </row>
    <row r="29" spans="1:26" ht="12.75" customHeight="1" x14ac:dyDescent="0.2">
      <c r="A29" s="26" t="s">
        <v>14</v>
      </c>
      <c r="B29" s="27">
        <v>2162270850</v>
      </c>
      <c r="C29" s="28">
        <v>98.141354100000001</v>
      </c>
      <c r="D29" s="27">
        <v>40950076</v>
      </c>
      <c r="E29" s="28">
        <v>1.8586459</v>
      </c>
      <c r="F29" s="25">
        <v>6233713</v>
      </c>
      <c r="G29" s="29">
        <v>2209454639</v>
      </c>
      <c r="H29" s="27">
        <v>43925</v>
      </c>
      <c r="I29" s="27" t="s">
        <v>8</v>
      </c>
      <c r="J29" s="29" t="s">
        <v>9</v>
      </c>
      <c r="K29" s="30" t="s">
        <v>10</v>
      </c>
      <c r="L29" s="29">
        <v>43675</v>
      </c>
      <c r="M29" s="29" t="s">
        <v>11</v>
      </c>
      <c r="N29" s="29" t="s">
        <v>12</v>
      </c>
      <c r="O29" s="29"/>
      <c r="P29" s="29">
        <v>0</v>
      </c>
      <c r="Q29" s="31" t="str">
        <f t="shared" si="0"/>
        <v>Resolution 3</v>
      </c>
      <c r="R29" s="32">
        <f t="shared" si="0"/>
        <v>2162270850</v>
      </c>
      <c r="S29" s="33">
        <f t="shared" si="0"/>
        <v>98.141354100000001</v>
      </c>
      <c r="T29" s="32">
        <f t="shared" si="0"/>
        <v>40950076</v>
      </c>
      <c r="U29" s="33">
        <f t="shared" si="0"/>
        <v>1.8586459</v>
      </c>
      <c r="V29" s="32">
        <f t="shared" si="1"/>
        <v>2203220926</v>
      </c>
      <c r="W29" s="34">
        <f t="shared" si="2"/>
        <v>0.64516391128079942</v>
      </c>
      <c r="X29" s="32">
        <f t="shared" si="3"/>
        <v>6233713</v>
      </c>
    </row>
    <row r="30" spans="1:26" ht="12.75" customHeight="1" x14ac:dyDescent="0.2">
      <c r="A30" s="26" t="s">
        <v>15</v>
      </c>
      <c r="B30" s="27">
        <v>2183893959</v>
      </c>
      <c r="C30" s="28">
        <v>99.045738999999998</v>
      </c>
      <c r="D30" s="27">
        <v>21040833</v>
      </c>
      <c r="E30" s="28">
        <v>0.95426100000000003</v>
      </c>
      <c r="F30" s="25">
        <v>4517304</v>
      </c>
      <c r="G30" s="29">
        <v>2209452096</v>
      </c>
      <c r="H30" s="27">
        <v>47970</v>
      </c>
      <c r="I30" s="27" t="s">
        <v>8</v>
      </c>
      <c r="J30" s="29" t="s">
        <v>9</v>
      </c>
      <c r="K30" s="30" t="s">
        <v>10</v>
      </c>
      <c r="L30" s="29">
        <v>43675</v>
      </c>
      <c r="M30" s="29" t="s">
        <v>11</v>
      </c>
      <c r="N30" s="29" t="s">
        <v>12</v>
      </c>
      <c r="O30" s="29"/>
      <c r="P30" s="29">
        <v>0</v>
      </c>
      <c r="Q30" s="31" t="str">
        <f t="shared" si="0"/>
        <v>Resolution 4</v>
      </c>
      <c r="R30" s="32">
        <f t="shared" si="0"/>
        <v>2183893959</v>
      </c>
      <c r="S30" s="33">
        <f t="shared" si="0"/>
        <v>99.045738999999998</v>
      </c>
      <c r="T30" s="32">
        <f t="shared" si="0"/>
        <v>21040833</v>
      </c>
      <c r="U30" s="33">
        <f t="shared" si="0"/>
        <v>0.95426100000000003</v>
      </c>
      <c r="V30" s="32">
        <f t="shared" si="1"/>
        <v>2204934792</v>
      </c>
      <c r="W30" s="34">
        <f t="shared" si="2"/>
        <v>0.64566577856016416</v>
      </c>
      <c r="X30" s="32">
        <f t="shared" si="3"/>
        <v>4517304</v>
      </c>
    </row>
    <row r="31" spans="1:26" ht="12.75" customHeight="1" x14ac:dyDescent="0.2">
      <c r="A31" s="26" t="s">
        <v>16</v>
      </c>
      <c r="B31" s="27">
        <v>2133737103</v>
      </c>
      <c r="C31" s="28">
        <v>96.825173699999993</v>
      </c>
      <c r="D31" s="27">
        <v>69963672</v>
      </c>
      <c r="E31" s="28">
        <v>3.1748262999999999</v>
      </c>
      <c r="F31" s="25">
        <v>5755003</v>
      </c>
      <c r="G31" s="29">
        <v>2209455778</v>
      </c>
      <c r="H31" s="27">
        <v>43925</v>
      </c>
      <c r="I31" s="27" t="s">
        <v>8</v>
      </c>
      <c r="J31" s="29" t="s">
        <v>9</v>
      </c>
      <c r="K31" s="30" t="s">
        <v>10</v>
      </c>
      <c r="L31" s="29">
        <v>43675</v>
      </c>
      <c r="M31" s="29" t="s">
        <v>11</v>
      </c>
      <c r="N31" s="29" t="s">
        <v>12</v>
      </c>
      <c r="O31" s="29"/>
      <c r="P31" s="29">
        <v>0</v>
      </c>
      <c r="Q31" s="31" t="str">
        <f t="shared" si="0"/>
        <v>Resolution 5</v>
      </c>
      <c r="R31" s="32">
        <f t="shared" si="0"/>
        <v>2133737103</v>
      </c>
      <c r="S31" s="33">
        <f t="shared" si="0"/>
        <v>96.825173699999993</v>
      </c>
      <c r="T31" s="32">
        <f t="shared" si="0"/>
        <v>69963672</v>
      </c>
      <c r="U31" s="33">
        <f t="shared" si="0"/>
        <v>3.1748262999999999</v>
      </c>
      <c r="V31" s="32">
        <f t="shared" si="1"/>
        <v>2203700775</v>
      </c>
      <c r="W31" s="34">
        <f t="shared" si="2"/>
        <v>0.64530442431515334</v>
      </c>
      <c r="X31" s="32">
        <f t="shared" si="3"/>
        <v>5755003</v>
      </c>
    </row>
    <row r="32" spans="1:26" ht="12.75" customHeight="1" x14ac:dyDescent="0.2">
      <c r="A32" s="26" t="s">
        <v>17</v>
      </c>
      <c r="B32" s="27">
        <v>2178356535</v>
      </c>
      <c r="C32" s="28">
        <v>98.860472400000006</v>
      </c>
      <c r="D32" s="27">
        <v>25109100</v>
      </c>
      <c r="E32" s="28">
        <v>1.1395276000000001</v>
      </c>
      <c r="F32" s="25">
        <v>5990253</v>
      </c>
      <c r="G32" s="29">
        <v>2209455888</v>
      </c>
      <c r="H32" s="27">
        <v>43815</v>
      </c>
      <c r="I32" s="27" t="s">
        <v>8</v>
      </c>
      <c r="J32" s="29" t="s">
        <v>9</v>
      </c>
      <c r="K32" s="30" t="s">
        <v>10</v>
      </c>
      <c r="L32" s="29">
        <v>43675</v>
      </c>
      <c r="M32" s="29" t="s">
        <v>11</v>
      </c>
      <c r="N32" s="29" t="s">
        <v>12</v>
      </c>
      <c r="O32" s="29"/>
      <c r="P32" s="29">
        <v>0</v>
      </c>
      <c r="Q32" s="31" t="str">
        <f t="shared" si="0"/>
        <v>Resolution 6</v>
      </c>
      <c r="R32" s="32">
        <f t="shared" si="0"/>
        <v>2178356535</v>
      </c>
      <c r="S32" s="33">
        <f t="shared" si="0"/>
        <v>98.860472400000006</v>
      </c>
      <c r="T32" s="32">
        <f t="shared" si="0"/>
        <v>25109100</v>
      </c>
      <c r="U32" s="33">
        <f t="shared" si="0"/>
        <v>1.1395276000000001</v>
      </c>
      <c r="V32" s="32">
        <f t="shared" si="1"/>
        <v>2203465635</v>
      </c>
      <c r="W32" s="34">
        <f t="shared" si="2"/>
        <v>0.64523556883166167</v>
      </c>
      <c r="X32" s="32">
        <f t="shared" si="3"/>
        <v>5990253</v>
      </c>
    </row>
    <row r="33" spans="1:24" ht="12.75" customHeight="1" x14ac:dyDescent="0.2">
      <c r="A33" s="26" t="s">
        <v>18</v>
      </c>
      <c r="B33" s="27">
        <v>2183357274</v>
      </c>
      <c r="C33" s="28">
        <v>99.072321000000002</v>
      </c>
      <c r="D33" s="27">
        <v>20444203</v>
      </c>
      <c r="E33" s="28">
        <v>0.92767900000000003</v>
      </c>
      <c r="F33" s="25">
        <v>5651882</v>
      </c>
      <c r="G33" s="29">
        <v>2209453359</v>
      </c>
      <c r="H33" s="27">
        <v>47970</v>
      </c>
      <c r="I33" s="27" t="s">
        <v>8</v>
      </c>
      <c r="J33" s="29" t="s">
        <v>9</v>
      </c>
      <c r="K33" s="30" t="s">
        <v>10</v>
      </c>
      <c r="L33" s="29">
        <v>43675</v>
      </c>
      <c r="M33" s="29" t="s">
        <v>11</v>
      </c>
      <c r="N33" s="29" t="s">
        <v>12</v>
      </c>
      <c r="O33" s="29"/>
      <c r="P33" s="29">
        <v>0</v>
      </c>
      <c r="Q33" s="31" t="str">
        <f t="shared" si="0"/>
        <v>Resolution 7</v>
      </c>
      <c r="R33" s="32">
        <f t="shared" si="0"/>
        <v>2183357274</v>
      </c>
      <c r="S33" s="33">
        <f t="shared" si="0"/>
        <v>99.072321000000002</v>
      </c>
      <c r="T33" s="32">
        <f t="shared" si="0"/>
        <v>20444203</v>
      </c>
      <c r="U33" s="33">
        <f t="shared" si="0"/>
        <v>0.92767900000000003</v>
      </c>
      <c r="V33" s="32">
        <f t="shared" si="1"/>
        <v>2203801477</v>
      </c>
      <c r="W33" s="34">
        <f t="shared" si="2"/>
        <v>0.64533391264082551</v>
      </c>
      <c r="X33" s="32">
        <f t="shared" si="3"/>
        <v>5651882</v>
      </c>
    </row>
    <row r="34" spans="1:24" ht="12.75" customHeight="1" x14ac:dyDescent="0.2">
      <c r="A34" s="26" t="s">
        <v>19</v>
      </c>
      <c r="B34" s="27">
        <v>2151915631</v>
      </c>
      <c r="C34" s="28">
        <v>97.661636299999998</v>
      </c>
      <c r="D34" s="27">
        <v>51524442</v>
      </c>
      <c r="E34" s="28">
        <v>2.3383636999999999</v>
      </c>
      <c r="F34" s="25">
        <v>6011660</v>
      </c>
      <c r="G34" s="29">
        <v>2209451733</v>
      </c>
      <c r="H34" s="27">
        <v>47970</v>
      </c>
      <c r="I34" s="27" t="s">
        <v>8</v>
      </c>
      <c r="J34" s="29" t="s">
        <v>9</v>
      </c>
      <c r="K34" s="30" t="s">
        <v>10</v>
      </c>
      <c r="L34" s="29">
        <v>43675</v>
      </c>
      <c r="M34" s="29" t="s">
        <v>11</v>
      </c>
      <c r="N34" s="29" t="s">
        <v>12</v>
      </c>
      <c r="O34" s="29"/>
      <c r="P34" s="29">
        <v>0</v>
      </c>
      <c r="Q34" s="31" t="str">
        <f t="shared" si="0"/>
        <v>Resolution 8</v>
      </c>
      <c r="R34" s="32">
        <f t="shared" si="0"/>
        <v>2151915631</v>
      </c>
      <c r="S34" s="33">
        <f t="shared" si="0"/>
        <v>97.661636299999998</v>
      </c>
      <c r="T34" s="32">
        <f t="shared" si="0"/>
        <v>51524442</v>
      </c>
      <c r="U34" s="33">
        <f t="shared" si="0"/>
        <v>2.3383636999999999</v>
      </c>
      <c r="V34" s="32">
        <f t="shared" si="1"/>
        <v>2203440073</v>
      </c>
      <c r="W34" s="34">
        <f t="shared" si="2"/>
        <v>0.64522808357237349</v>
      </c>
      <c r="X34" s="32">
        <f t="shared" si="3"/>
        <v>6011660</v>
      </c>
    </row>
    <row r="35" spans="1:24" ht="12.75" customHeight="1" x14ac:dyDescent="0.2">
      <c r="A35" s="26" t="s">
        <v>20</v>
      </c>
      <c r="B35" s="27">
        <v>2177252880</v>
      </c>
      <c r="C35" s="28">
        <v>98.806865999999999</v>
      </c>
      <c r="D35" s="27">
        <v>26291235</v>
      </c>
      <c r="E35" s="28">
        <v>1.1931339999999999</v>
      </c>
      <c r="F35" s="25">
        <v>5905534</v>
      </c>
      <c r="G35" s="29">
        <v>2209449649</v>
      </c>
      <c r="H35" s="27">
        <v>47970</v>
      </c>
      <c r="I35" s="27" t="s">
        <v>8</v>
      </c>
      <c r="J35" s="29" t="s">
        <v>9</v>
      </c>
      <c r="K35" s="30" t="s">
        <v>10</v>
      </c>
      <c r="L35" s="29">
        <v>43675</v>
      </c>
      <c r="M35" s="29" t="s">
        <v>11</v>
      </c>
      <c r="N35" s="29" t="s">
        <v>12</v>
      </c>
      <c r="O35" s="29"/>
      <c r="P35" s="29">
        <v>0</v>
      </c>
      <c r="Q35" s="31" t="str">
        <f t="shared" si="0"/>
        <v>Resolution 9</v>
      </c>
      <c r="R35" s="32">
        <f t="shared" si="0"/>
        <v>2177252880</v>
      </c>
      <c r="S35" s="33">
        <f t="shared" si="0"/>
        <v>98.806865999999999</v>
      </c>
      <c r="T35" s="32">
        <f t="shared" si="0"/>
        <v>26291235</v>
      </c>
      <c r="U35" s="33">
        <f t="shared" si="0"/>
        <v>1.1931339999999999</v>
      </c>
      <c r="V35" s="32">
        <f t="shared" si="1"/>
        <v>2203544115</v>
      </c>
      <c r="W35" s="34">
        <f t="shared" si="2"/>
        <v>0.64525854994225296</v>
      </c>
      <c r="X35" s="32">
        <f t="shared" si="3"/>
        <v>5905534</v>
      </c>
    </row>
    <row r="36" spans="1:24" ht="12.75" customHeight="1" x14ac:dyDescent="0.2">
      <c r="A36" s="26" t="s">
        <v>21</v>
      </c>
      <c r="B36" s="27">
        <v>2179360832</v>
      </c>
      <c r="C36" s="28">
        <v>98.902967200000006</v>
      </c>
      <c r="D36" s="27">
        <v>24173494</v>
      </c>
      <c r="E36" s="28">
        <v>1.0970328</v>
      </c>
      <c r="F36" s="25">
        <v>5916383</v>
      </c>
      <c r="G36" s="29">
        <v>2209450709</v>
      </c>
      <c r="H36" s="27">
        <v>47970</v>
      </c>
      <c r="I36" s="27" t="s">
        <v>8</v>
      </c>
      <c r="J36" s="29" t="s">
        <v>9</v>
      </c>
      <c r="K36" s="30" t="s">
        <v>10</v>
      </c>
      <c r="L36" s="29">
        <v>43675</v>
      </c>
      <c r="M36" s="29" t="s">
        <v>11</v>
      </c>
      <c r="N36" s="29" t="s">
        <v>12</v>
      </c>
      <c r="O36" s="29"/>
      <c r="P36" s="29">
        <v>0</v>
      </c>
      <c r="Q36" s="31" t="str">
        <f t="shared" si="0"/>
        <v>Resolution 10</v>
      </c>
      <c r="R36" s="32">
        <f t="shared" si="0"/>
        <v>2179360832</v>
      </c>
      <c r="S36" s="33">
        <f t="shared" si="0"/>
        <v>98.902967200000006</v>
      </c>
      <c r="T36" s="32">
        <f t="shared" si="0"/>
        <v>24173494</v>
      </c>
      <c r="U36" s="33">
        <f t="shared" si="0"/>
        <v>1.0970328</v>
      </c>
      <c r="V36" s="32">
        <f t="shared" si="1"/>
        <v>2203534326</v>
      </c>
      <c r="W36" s="34">
        <f t="shared" si="2"/>
        <v>0.6452556834528087</v>
      </c>
      <c r="X36" s="32">
        <f t="shared" si="3"/>
        <v>5916383</v>
      </c>
    </row>
    <row r="37" spans="1:24" ht="12.75" customHeight="1" x14ac:dyDescent="0.2">
      <c r="A37" s="26" t="s">
        <v>22</v>
      </c>
      <c r="B37" s="27">
        <v>2185911454</v>
      </c>
      <c r="C37" s="28">
        <v>99.195613199999997</v>
      </c>
      <c r="D37" s="27">
        <v>17725766</v>
      </c>
      <c r="E37" s="28">
        <v>0.80438679999999996</v>
      </c>
      <c r="F37" s="25">
        <v>5813835</v>
      </c>
      <c r="G37" s="29">
        <v>2209451055</v>
      </c>
      <c r="H37" s="27">
        <v>47970</v>
      </c>
      <c r="I37" s="27" t="s">
        <v>8</v>
      </c>
      <c r="J37" s="29" t="s">
        <v>9</v>
      </c>
      <c r="K37" s="30" t="s">
        <v>10</v>
      </c>
      <c r="L37" s="29">
        <v>43675</v>
      </c>
      <c r="M37" s="29" t="s">
        <v>11</v>
      </c>
      <c r="N37" s="29" t="s">
        <v>12</v>
      </c>
      <c r="O37" s="29"/>
      <c r="P37" s="29">
        <v>0</v>
      </c>
      <c r="Q37" s="31" t="str">
        <f t="shared" si="0"/>
        <v>Resolution 11</v>
      </c>
      <c r="R37" s="32">
        <f t="shared" si="0"/>
        <v>2185911454</v>
      </c>
      <c r="S37" s="33">
        <f t="shared" si="0"/>
        <v>99.195613199999997</v>
      </c>
      <c r="T37" s="32">
        <f t="shared" si="0"/>
        <v>17725766</v>
      </c>
      <c r="U37" s="33">
        <f t="shared" si="0"/>
        <v>0.80438679999999996</v>
      </c>
      <c r="V37" s="32">
        <f t="shared" si="1"/>
        <v>2203637220</v>
      </c>
      <c r="W37" s="34">
        <f t="shared" si="2"/>
        <v>0.64528581365659532</v>
      </c>
      <c r="X37" s="32">
        <f t="shared" si="3"/>
        <v>5813835</v>
      </c>
    </row>
    <row r="38" spans="1:24" ht="12.75" customHeight="1" x14ac:dyDescent="0.2">
      <c r="A38" s="26" t="s">
        <v>23</v>
      </c>
      <c r="B38" s="27">
        <v>2188442880</v>
      </c>
      <c r="C38" s="28">
        <v>99.316114499999998</v>
      </c>
      <c r="D38" s="27">
        <v>15069501</v>
      </c>
      <c r="E38" s="28">
        <v>0.68388550000000004</v>
      </c>
      <c r="F38" s="25">
        <v>5938784</v>
      </c>
      <c r="G38" s="29">
        <v>2209451165</v>
      </c>
      <c r="H38" s="27">
        <v>47860</v>
      </c>
      <c r="I38" s="27" t="s">
        <v>8</v>
      </c>
      <c r="J38" s="29" t="s">
        <v>9</v>
      </c>
      <c r="K38" s="30" t="s">
        <v>10</v>
      </c>
      <c r="L38" s="29">
        <v>43675</v>
      </c>
      <c r="M38" s="29" t="s">
        <v>11</v>
      </c>
      <c r="N38" s="29" t="s">
        <v>12</v>
      </c>
      <c r="O38" s="29"/>
      <c r="P38" s="29">
        <v>0</v>
      </c>
      <c r="Q38" s="31" t="str">
        <f t="shared" si="0"/>
        <v>Resolution 12</v>
      </c>
      <c r="R38" s="32">
        <f t="shared" si="0"/>
        <v>2188442880</v>
      </c>
      <c r="S38" s="33">
        <f t="shared" si="0"/>
        <v>99.316114499999998</v>
      </c>
      <c r="T38" s="32">
        <f t="shared" si="0"/>
        <v>15069501</v>
      </c>
      <c r="U38" s="33">
        <f t="shared" si="0"/>
        <v>0.68388550000000004</v>
      </c>
      <c r="V38" s="32">
        <f t="shared" si="1"/>
        <v>2203512381</v>
      </c>
      <c r="W38" s="34">
        <f t="shared" si="2"/>
        <v>0.64524925735097483</v>
      </c>
      <c r="X38" s="32">
        <f t="shared" si="3"/>
        <v>5938784</v>
      </c>
    </row>
    <row r="39" spans="1:24" ht="12.75" customHeight="1" x14ac:dyDescent="0.2">
      <c r="A39" s="26" t="s">
        <v>24</v>
      </c>
      <c r="B39" s="27">
        <v>2189160091</v>
      </c>
      <c r="C39" s="28">
        <v>99.353500699999998</v>
      </c>
      <c r="D39" s="27">
        <v>14244998</v>
      </c>
      <c r="E39" s="28">
        <v>0.6464993</v>
      </c>
      <c r="F39" s="25">
        <v>6044715</v>
      </c>
      <c r="G39" s="29">
        <v>2209449804</v>
      </c>
      <c r="H39" s="27">
        <v>47860</v>
      </c>
      <c r="I39" s="27" t="s">
        <v>8</v>
      </c>
      <c r="J39" s="29" t="s">
        <v>9</v>
      </c>
      <c r="K39" s="30" t="s">
        <v>10</v>
      </c>
      <c r="L39" s="29">
        <v>43675</v>
      </c>
      <c r="M39" s="29" t="s">
        <v>11</v>
      </c>
      <c r="N39" s="29" t="s">
        <v>12</v>
      </c>
      <c r="O39" s="29"/>
      <c r="P39" s="29">
        <v>0</v>
      </c>
      <c r="Q39" s="31" t="str">
        <f t="shared" si="0"/>
        <v>Resolution 13</v>
      </c>
      <c r="R39" s="32">
        <f t="shared" si="0"/>
        <v>2189160091</v>
      </c>
      <c r="S39" s="33">
        <f t="shared" si="0"/>
        <v>99.353500699999998</v>
      </c>
      <c r="T39" s="32">
        <f t="shared" si="0"/>
        <v>14244998</v>
      </c>
      <c r="U39" s="33">
        <f t="shared" si="0"/>
        <v>0.6464993</v>
      </c>
      <c r="V39" s="32">
        <f t="shared" si="1"/>
        <v>2203405089</v>
      </c>
      <c r="W39" s="34">
        <f t="shared" si="2"/>
        <v>0.645217839291373</v>
      </c>
      <c r="X39" s="32">
        <f t="shared" si="3"/>
        <v>6044715</v>
      </c>
    </row>
    <row r="40" spans="1:24" ht="12.75" customHeight="1" x14ac:dyDescent="0.2">
      <c r="A40" s="26" t="s">
        <v>25</v>
      </c>
      <c r="B40" s="27">
        <v>2127733064</v>
      </c>
      <c r="C40" s="28">
        <v>96.573890700000007</v>
      </c>
      <c r="D40" s="27">
        <v>75484646</v>
      </c>
      <c r="E40" s="28">
        <v>3.4261092999999998</v>
      </c>
      <c r="F40" s="25">
        <v>6231994</v>
      </c>
      <c r="G40" s="29">
        <v>2209449704</v>
      </c>
      <c r="H40" s="27">
        <v>47970</v>
      </c>
      <c r="I40" s="27" t="s">
        <v>8</v>
      </c>
      <c r="J40" s="29" t="s">
        <v>9</v>
      </c>
      <c r="K40" s="30" t="s">
        <v>10</v>
      </c>
      <c r="L40" s="29">
        <v>43675</v>
      </c>
      <c r="M40" s="29" t="s">
        <v>11</v>
      </c>
      <c r="N40" s="29" t="s">
        <v>12</v>
      </c>
      <c r="O40" s="29"/>
      <c r="P40" s="29">
        <v>0</v>
      </c>
      <c r="Q40" s="31" t="str">
        <f t="shared" si="0"/>
        <v>Resolution 14</v>
      </c>
      <c r="R40" s="32">
        <f t="shared" si="0"/>
        <v>2127733064</v>
      </c>
      <c r="S40" s="33">
        <f t="shared" si="0"/>
        <v>96.573890700000007</v>
      </c>
      <c r="T40" s="32">
        <f t="shared" si="0"/>
        <v>75484646</v>
      </c>
      <c r="U40" s="33">
        <f t="shared" si="0"/>
        <v>3.4261092999999998</v>
      </c>
      <c r="V40" s="32">
        <f t="shared" si="1"/>
        <v>2203217710</v>
      </c>
      <c r="W40" s="34">
        <f t="shared" si="2"/>
        <v>0.64516296954721553</v>
      </c>
      <c r="X40" s="32">
        <f t="shared" si="3"/>
        <v>6231994</v>
      </c>
    </row>
    <row r="41" spans="1:24" ht="12.75" customHeight="1" x14ac:dyDescent="0.2">
      <c r="A41" s="26" t="s">
        <v>26</v>
      </c>
      <c r="B41" s="27">
        <v>2189520007</v>
      </c>
      <c r="C41" s="28">
        <v>99.282099299999999</v>
      </c>
      <c r="D41" s="27">
        <v>15832239</v>
      </c>
      <c r="E41" s="28">
        <v>0.71790069999999995</v>
      </c>
      <c r="F41" s="25">
        <v>4098987</v>
      </c>
      <c r="G41" s="29">
        <v>2209451233</v>
      </c>
      <c r="H41" s="27">
        <v>48380</v>
      </c>
      <c r="I41" s="27" t="s">
        <v>8</v>
      </c>
      <c r="J41" s="29" t="s">
        <v>9</v>
      </c>
      <c r="K41" s="30" t="s">
        <v>10</v>
      </c>
      <c r="L41" s="29">
        <v>43675</v>
      </c>
      <c r="M41" s="29" t="s">
        <v>11</v>
      </c>
      <c r="N41" s="29" t="s">
        <v>12</v>
      </c>
      <c r="O41" s="29"/>
      <c r="P41" s="29">
        <v>0</v>
      </c>
      <c r="Q41" s="31" t="str">
        <f t="shared" si="0"/>
        <v>Resolution 15</v>
      </c>
      <c r="R41" s="32">
        <f t="shared" si="0"/>
        <v>2189520007</v>
      </c>
      <c r="S41" s="33">
        <f t="shared" si="0"/>
        <v>99.282099299999999</v>
      </c>
      <c r="T41" s="32">
        <f t="shared" si="0"/>
        <v>15832239</v>
      </c>
      <c r="U41" s="33">
        <f t="shared" si="0"/>
        <v>0.71790069999999995</v>
      </c>
      <c r="V41" s="32">
        <f t="shared" si="1"/>
        <v>2205352246</v>
      </c>
      <c r="W41" s="34">
        <f t="shared" si="2"/>
        <v>0.64578802061598417</v>
      </c>
      <c r="X41" s="32">
        <f t="shared" si="3"/>
        <v>4098987</v>
      </c>
    </row>
    <row r="42" spans="1:24" ht="12.75" customHeight="1" x14ac:dyDescent="0.2">
      <c r="A42" s="26" t="s">
        <v>27</v>
      </c>
      <c r="B42" s="27">
        <v>2186842621</v>
      </c>
      <c r="C42" s="28">
        <v>99.190414099999998</v>
      </c>
      <c r="D42" s="27">
        <v>17848872</v>
      </c>
      <c r="E42" s="28">
        <v>0.80958589999999997</v>
      </c>
      <c r="F42" s="25">
        <v>4763143</v>
      </c>
      <c r="G42" s="29">
        <v>2209454636</v>
      </c>
      <c r="H42" s="27">
        <v>48380</v>
      </c>
      <c r="I42" s="27" t="s">
        <v>8</v>
      </c>
      <c r="J42" s="29" t="s">
        <v>9</v>
      </c>
      <c r="K42" s="30" t="s">
        <v>10</v>
      </c>
      <c r="L42" s="29">
        <v>43675</v>
      </c>
      <c r="M42" s="29" t="s">
        <v>11</v>
      </c>
      <c r="N42" s="29" t="s">
        <v>12</v>
      </c>
      <c r="O42" s="29"/>
      <c r="P42" s="29">
        <v>0</v>
      </c>
      <c r="Q42" s="31" t="str">
        <f t="shared" si="0"/>
        <v>Resolution 16</v>
      </c>
      <c r="R42" s="32">
        <f t="shared" si="0"/>
        <v>2186842621</v>
      </c>
      <c r="S42" s="33">
        <f t="shared" si="0"/>
        <v>99.190414099999998</v>
      </c>
      <c r="T42" s="32">
        <f t="shared" si="0"/>
        <v>17848872</v>
      </c>
      <c r="U42" s="33">
        <f t="shared" si="0"/>
        <v>0.80958589999999997</v>
      </c>
      <c r="V42" s="32">
        <f t="shared" si="1"/>
        <v>2204691493</v>
      </c>
      <c r="W42" s="34">
        <f t="shared" si="2"/>
        <v>0.64559453389622767</v>
      </c>
      <c r="X42" s="32">
        <f t="shared" si="3"/>
        <v>4763143</v>
      </c>
    </row>
    <row r="43" spans="1:24" ht="12.75" customHeight="1" x14ac:dyDescent="0.2">
      <c r="A43" s="26" t="s">
        <v>28</v>
      </c>
      <c r="B43" s="27">
        <v>2116131831</v>
      </c>
      <c r="C43" s="28">
        <v>97.032432400000005</v>
      </c>
      <c r="D43" s="27">
        <v>64718198</v>
      </c>
      <c r="E43" s="28">
        <v>2.9675676000000002</v>
      </c>
      <c r="F43" s="25">
        <v>28591345</v>
      </c>
      <c r="G43" s="29">
        <v>2209441374</v>
      </c>
      <c r="H43" s="27">
        <v>48380</v>
      </c>
      <c r="I43" s="27" t="s">
        <v>8</v>
      </c>
      <c r="J43" s="29" t="s">
        <v>9</v>
      </c>
      <c r="K43" s="30" t="s">
        <v>10</v>
      </c>
      <c r="L43" s="29">
        <v>43675</v>
      </c>
      <c r="M43" s="29" t="s">
        <v>11</v>
      </c>
      <c r="N43" s="29" t="s">
        <v>12</v>
      </c>
      <c r="O43" s="29"/>
      <c r="P43" s="29">
        <v>0</v>
      </c>
      <c r="Q43" s="31" t="str">
        <f t="shared" si="0"/>
        <v>Resolution 17</v>
      </c>
      <c r="R43" s="32">
        <f t="shared" si="0"/>
        <v>2116131831</v>
      </c>
      <c r="S43" s="33">
        <f t="shared" si="0"/>
        <v>97.032432400000005</v>
      </c>
      <c r="T43" s="32">
        <f t="shared" si="0"/>
        <v>64718198</v>
      </c>
      <c r="U43" s="33">
        <f t="shared" si="0"/>
        <v>2.9675676000000002</v>
      </c>
      <c r="V43" s="32">
        <f t="shared" si="1"/>
        <v>2180850029</v>
      </c>
      <c r="W43" s="34">
        <f t="shared" si="2"/>
        <v>0.63861309504759345</v>
      </c>
      <c r="X43" s="32">
        <f t="shared" si="3"/>
        <v>28591345</v>
      </c>
    </row>
    <row r="44" spans="1:24" ht="12.75" customHeight="1" x14ac:dyDescent="0.2">
      <c r="A44" s="26" t="s">
        <v>29</v>
      </c>
      <c r="B44" s="27">
        <v>2100158370</v>
      </c>
      <c r="C44" s="28">
        <v>96.530548899999999</v>
      </c>
      <c r="D44" s="27">
        <v>75482807</v>
      </c>
      <c r="E44" s="28">
        <v>3.4694511000000001</v>
      </c>
      <c r="F44" s="25">
        <v>33809123</v>
      </c>
      <c r="G44" s="29">
        <v>2209450300</v>
      </c>
      <c r="H44" s="27">
        <v>48380</v>
      </c>
      <c r="I44" s="27" t="s">
        <v>8</v>
      </c>
      <c r="J44" s="29" t="s">
        <v>9</v>
      </c>
      <c r="K44" s="30" t="s">
        <v>10</v>
      </c>
      <c r="L44" s="29">
        <v>43675</v>
      </c>
      <c r="M44" s="29" t="s">
        <v>11</v>
      </c>
      <c r="N44" s="29" t="s">
        <v>12</v>
      </c>
      <c r="O44" s="29"/>
      <c r="P44" s="29">
        <v>0</v>
      </c>
      <c r="Q44" s="31" t="str">
        <f t="shared" si="0"/>
        <v>Resolution 18</v>
      </c>
      <c r="R44" s="32">
        <f t="shared" si="0"/>
        <v>2100158370</v>
      </c>
      <c r="S44" s="33">
        <f t="shared" si="0"/>
        <v>96.530548899999999</v>
      </c>
      <c r="T44" s="32">
        <f t="shared" si="0"/>
        <v>75482807</v>
      </c>
      <c r="U44" s="33">
        <f t="shared" si="0"/>
        <v>3.4694511000000001</v>
      </c>
      <c r="V44" s="32">
        <f t="shared" si="1"/>
        <v>2175641177</v>
      </c>
      <c r="W44" s="34">
        <f t="shared" si="2"/>
        <v>0.63708779938162319</v>
      </c>
      <c r="X44" s="32">
        <f t="shared" si="3"/>
        <v>33809123</v>
      </c>
    </row>
    <row r="45" spans="1:24" ht="12.75" customHeight="1" x14ac:dyDescent="0.2">
      <c r="A45" s="26" t="s">
        <v>30</v>
      </c>
      <c r="B45" s="27">
        <v>2140378789</v>
      </c>
      <c r="C45" s="28">
        <v>97.899807999999993</v>
      </c>
      <c r="D45" s="27">
        <v>45916396</v>
      </c>
      <c r="E45" s="28">
        <v>2.1001919999999998</v>
      </c>
      <c r="F45" s="25">
        <v>23155921</v>
      </c>
      <c r="G45" s="29">
        <v>2209451106</v>
      </c>
      <c r="H45" s="27">
        <v>48380</v>
      </c>
      <c r="I45" s="27" t="s">
        <v>8</v>
      </c>
      <c r="J45" s="29" t="s">
        <v>9</v>
      </c>
      <c r="K45" s="30" t="s">
        <v>10</v>
      </c>
      <c r="L45" s="29">
        <v>43675</v>
      </c>
      <c r="M45" s="29" t="s">
        <v>11</v>
      </c>
      <c r="N45" s="29" t="s">
        <v>12</v>
      </c>
      <c r="O45" s="29"/>
      <c r="P45" s="29">
        <v>0</v>
      </c>
      <c r="Q45" s="31" t="str">
        <f t="shared" si="0"/>
        <v>Resolution 19</v>
      </c>
      <c r="R45" s="32">
        <f t="shared" si="0"/>
        <v>2140378789</v>
      </c>
      <c r="S45" s="33">
        <f t="shared" si="0"/>
        <v>97.899807999999993</v>
      </c>
      <c r="T45" s="32">
        <f t="shared" si="0"/>
        <v>45916396</v>
      </c>
      <c r="U45" s="33">
        <f t="shared" si="0"/>
        <v>2.1001919999999998</v>
      </c>
      <c r="V45" s="32">
        <f t="shared" si="1"/>
        <v>2186295185</v>
      </c>
      <c r="W45" s="34">
        <f t="shared" si="2"/>
        <v>0.64020758704838976</v>
      </c>
      <c r="X45" s="32">
        <f t="shared" si="3"/>
        <v>23155921</v>
      </c>
    </row>
    <row r="46" spans="1:24" ht="12.75" customHeight="1" x14ac:dyDescent="0.2">
      <c r="A46" s="26" t="s">
        <v>31</v>
      </c>
      <c r="B46" s="27">
        <v>2171462637</v>
      </c>
      <c r="C46" s="28">
        <v>98.467088200000006</v>
      </c>
      <c r="D46" s="27">
        <v>33804804</v>
      </c>
      <c r="E46" s="28">
        <v>1.5329117999999999</v>
      </c>
      <c r="F46" s="25">
        <v>4183856</v>
      </c>
      <c r="G46" s="29">
        <v>2209451297</v>
      </c>
      <c r="H46" s="27">
        <v>48380</v>
      </c>
      <c r="I46" s="27" t="s">
        <v>8</v>
      </c>
      <c r="J46" s="29" t="s">
        <v>9</v>
      </c>
      <c r="K46" s="30" t="s">
        <v>10</v>
      </c>
      <c r="L46" s="29">
        <v>43675</v>
      </c>
      <c r="M46" s="29" t="s">
        <v>11</v>
      </c>
      <c r="N46" s="29" t="s">
        <v>12</v>
      </c>
      <c r="O46" s="29"/>
      <c r="P46" s="29">
        <v>0</v>
      </c>
      <c r="Q46" s="31" t="str">
        <f t="shared" si="0"/>
        <v>Resolution 20</v>
      </c>
      <c r="R46" s="32">
        <f t="shared" si="0"/>
        <v>2171462637</v>
      </c>
      <c r="S46" s="33">
        <f t="shared" si="0"/>
        <v>98.467088200000006</v>
      </c>
      <c r="T46" s="32">
        <f t="shared" si="0"/>
        <v>33804804</v>
      </c>
      <c r="U46" s="33">
        <f t="shared" si="0"/>
        <v>1.5329117999999999</v>
      </c>
      <c r="V46" s="32">
        <f t="shared" si="1"/>
        <v>2205267441</v>
      </c>
      <c r="W46" s="34">
        <f t="shared" si="2"/>
        <v>0.6457631873707792</v>
      </c>
      <c r="X46" s="32">
        <f t="shared" si="3"/>
        <v>4183856</v>
      </c>
    </row>
    <row r="47" spans="1:24" ht="12.75" customHeight="1" x14ac:dyDescent="0.2">
      <c r="A47" s="26" t="s">
        <v>32</v>
      </c>
      <c r="B47" s="27">
        <v>2190846125</v>
      </c>
      <c r="C47" s="28">
        <v>99.482207000000002</v>
      </c>
      <c r="D47" s="27">
        <v>11403092</v>
      </c>
      <c r="E47" s="28">
        <v>0.51779299999999995</v>
      </c>
      <c r="F47" s="25">
        <v>7204265</v>
      </c>
      <c r="G47" s="29">
        <v>2209453482</v>
      </c>
      <c r="H47" s="27">
        <v>48128</v>
      </c>
      <c r="I47" s="27" t="s">
        <v>8</v>
      </c>
      <c r="J47" s="29" t="s">
        <v>9</v>
      </c>
      <c r="K47" s="30" t="s">
        <v>10</v>
      </c>
      <c r="L47" s="29">
        <v>43675</v>
      </c>
      <c r="M47" s="29" t="s">
        <v>11</v>
      </c>
      <c r="N47" s="29" t="s">
        <v>12</v>
      </c>
      <c r="O47" s="29"/>
      <c r="P47" s="29">
        <v>0</v>
      </c>
      <c r="Q47" s="31" t="str">
        <f t="shared" si="0"/>
        <v>Resolution 21</v>
      </c>
      <c r="R47" s="32">
        <f t="shared" si="0"/>
        <v>2190846125</v>
      </c>
      <c r="S47" s="33">
        <f t="shared" si="0"/>
        <v>99.482207000000002</v>
      </c>
      <c r="T47" s="32">
        <f t="shared" si="0"/>
        <v>11403092</v>
      </c>
      <c r="U47" s="33">
        <f t="shared" si="0"/>
        <v>0.51779299999999995</v>
      </c>
      <c r="V47" s="32">
        <f t="shared" si="1"/>
        <v>2202249217</v>
      </c>
      <c r="W47" s="34">
        <f t="shared" si="2"/>
        <v>0.64487936805970492</v>
      </c>
      <c r="X47" s="32">
        <f t="shared" si="3"/>
        <v>7204265</v>
      </c>
    </row>
    <row r="48" spans="1:24" ht="12.75" customHeight="1" x14ac:dyDescent="0.2">
      <c r="A48" s="26" t="s">
        <v>33</v>
      </c>
      <c r="B48" s="27">
        <v>2189981566</v>
      </c>
      <c r="C48" s="28">
        <v>99.452865500000001</v>
      </c>
      <c r="D48" s="27">
        <v>12048064</v>
      </c>
      <c r="E48" s="28">
        <v>0.54713449999999997</v>
      </c>
      <c r="F48" s="25">
        <v>7424082</v>
      </c>
      <c r="G48" s="29">
        <v>2209453712</v>
      </c>
      <c r="H48" s="27">
        <v>48018</v>
      </c>
      <c r="I48" s="27" t="s">
        <v>8</v>
      </c>
      <c r="J48" s="29" t="s">
        <v>9</v>
      </c>
      <c r="K48" s="30" t="s">
        <v>10</v>
      </c>
      <c r="L48" s="29">
        <v>43675</v>
      </c>
      <c r="M48" s="29" t="s">
        <v>11</v>
      </c>
      <c r="N48" s="29" t="s">
        <v>12</v>
      </c>
      <c r="O48" s="29"/>
      <c r="P48" s="29">
        <v>0</v>
      </c>
      <c r="Q48" s="31" t="str">
        <f t="shared" si="0"/>
        <v>Resolution 22</v>
      </c>
      <c r="R48" s="32">
        <f t="shared" si="0"/>
        <v>2189981566</v>
      </c>
      <c r="S48" s="33">
        <f t="shared" si="0"/>
        <v>99.452865500000001</v>
      </c>
      <c r="T48" s="32">
        <f t="shared" si="0"/>
        <v>12048064</v>
      </c>
      <c r="U48" s="33">
        <f t="shared" si="0"/>
        <v>0.54713449999999997</v>
      </c>
      <c r="V48" s="32">
        <f t="shared" si="1"/>
        <v>2202029630</v>
      </c>
      <c r="W48" s="34">
        <f t="shared" si="2"/>
        <v>0.64481506692398383</v>
      </c>
      <c r="X48" s="32">
        <f t="shared" si="3"/>
        <v>7424082</v>
      </c>
    </row>
    <row r="49" spans="1:24" ht="12.75" customHeight="1" x14ac:dyDescent="0.2">
      <c r="A49" s="26" t="s">
        <v>34</v>
      </c>
      <c r="B49" s="27">
        <v>2174378207</v>
      </c>
      <c r="C49" s="28">
        <v>98.748325500000007</v>
      </c>
      <c r="D49" s="27">
        <v>27561114</v>
      </c>
      <c r="E49" s="28">
        <v>1.2516745</v>
      </c>
      <c r="F49" s="25">
        <v>7512347</v>
      </c>
      <c r="G49" s="29">
        <v>2209451668</v>
      </c>
      <c r="H49" s="27">
        <v>48380</v>
      </c>
      <c r="I49" s="27" t="s">
        <v>8</v>
      </c>
      <c r="J49" s="29" t="s">
        <v>9</v>
      </c>
      <c r="K49" s="30" t="s">
        <v>10</v>
      </c>
      <c r="L49" s="29">
        <v>43675</v>
      </c>
      <c r="M49" s="29" t="s">
        <v>11</v>
      </c>
      <c r="N49" s="29" t="s">
        <v>12</v>
      </c>
      <c r="O49" s="29"/>
      <c r="P49" s="29">
        <v>0</v>
      </c>
      <c r="Q49" s="31" t="str">
        <f t="shared" si="0"/>
        <v>Resolution 23</v>
      </c>
      <c r="R49" s="32">
        <f t="shared" si="0"/>
        <v>2174378207</v>
      </c>
      <c r="S49" s="33">
        <f t="shared" si="0"/>
        <v>98.748325500000007</v>
      </c>
      <c r="T49" s="32">
        <f t="shared" si="0"/>
        <v>27561114</v>
      </c>
      <c r="U49" s="33">
        <f t="shared" si="0"/>
        <v>1.2516745</v>
      </c>
      <c r="V49" s="32">
        <f t="shared" si="1"/>
        <v>2201939321</v>
      </c>
      <c r="W49" s="34">
        <f t="shared" si="2"/>
        <v>0.64478862195563025</v>
      </c>
      <c r="X49" s="32">
        <f t="shared" si="3"/>
        <v>7512347</v>
      </c>
    </row>
    <row r="50" spans="1:24" ht="12.75" customHeight="1" x14ac:dyDescent="0.2">
      <c r="A50" s="26" t="s">
        <v>35</v>
      </c>
      <c r="B50" s="27">
        <v>2128791462</v>
      </c>
      <c r="C50" s="28">
        <v>96.6742098</v>
      </c>
      <c r="D50" s="27">
        <v>73234773</v>
      </c>
      <c r="E50" s="28">
        <v>3.3257902000000001</v>
      </c>
      <c r="F50" s="25">
        <v>7426408</v>
      </c>
      <c r="G50" s="29">
        <v>2209452643</v>
      </c>
      <c r="H50" s="27">
        <v>48380</v>
      </c>
      <c r="I50" s="27" t="s">
        <v>8</v>
      </c>
      <c r="J50" s="29" t="s">
        <v>9</v>
      </c>
      <c r="K50" s="30" t="s">
        <v>10</v>
      </c>
      <c r="L50" s="29">
        <v>43675</v>
      </c>
      <c r="M50" s="29" t="s">
        <v>11</v>
      </c>
      <c r="N50" s="29" t="s">
        <v>12</v>
      </c>
      <c r="O50" s="29"/>
      <c r="P50" s="29">
        <v>0</v>
      </c>
      <c r="Q50" s="31" t="str">
        <f t="shared" si="0"/>
        <v>Resolution 24</v>
      </c>
      <c r="R50" s="32">
        <f t="shared" si="0"/>
        <v>2128791462</v>
      </c>
      <c r="S50" s="33">
        <f t="shared" si="0"/>
        <v>96.6742098</v>
      </c>
      <c r="T50" s="32">
        <f t="shared" si="0"/>
        <v>73234773</v>
      </c>
      <c r="U50" s="33">
        <f t="shared" si="0"/>
        <v>3.3257902000000001</v>
      </c>
      <c r="V50" s="32">
        <f t="shared" si="1"/>
        <v>2202026235</v>
      </c>
      <c r="W50" s="34">
        <f t="shared" si="2"/>
        <v>0.64481407277425828</v>
      </c>
      <c r="X50" s="32">
        <f t="shared" si="3"/>
        <v>7426408</v>
      </c>
    </row>
    <row r="51" spans="1:24" ht="12.75" customHeight="1" x14ac:dyDescent="0.2">
      <c r="A51" s="26" t="s">
        <v>36</v>
      </c>
      <c r="B51" s="27">
        <v>2181927344</v>
      </c>
      <c r="C51" s="28">
        <v>98.9368075</v>
      </c>
      <c r="D51" s="27">
        <v>23447378</v>
      </c>
      <c r="E51" s="28">
        <v>1.0631925</v>
      </c>
      <c r="F51" s="25">
        <v>4078025</v>
      </c>
      <c r="G51" s="29">
        <v>2209452747</v>
      </c>
      <c r="H51" s="27">
        <v>48380</v>
      </c>
      <c r="I51" s="27" t="s">
        <v>8</v>
      </c>
      <c r="J51" s="29" t="s">
        <v>9</v>
      </c>
      <c r="K51" s="30" t="s">
        <v>10</v>
      </c>
      <c r="L51" s="29">
        <v>43675</v>
      </c>
      <c r="M51" s="29" t="s">
        <v>11</v>
      </c>
      <c r="N51" s="29" t="s">
        <v>12</v>
      </c>
      <c r="O51" s="29"/>
      <c r="P51" s="29">
        <v>0</v>
      </c>
      <c r="Q51" s="31" t="str">
        <f t="shared" si="0"/>
        <v>Resolution 25</v>
      </c>
      <c r="R51" s="32">
        <f t="shared" si="0"/>
        <v>2181927344</v>
      </c>
      <c r="S51" s="33">
        <f t="shared" si="0"/>
        <v>98.9368075</v>
      </c>
      <c r="T51" s="32">
        <f t="shared" si="0"/>
        <v>23447378</v>
      </c>
      <c r="U51" s="33">
        <f t="shared" si="0"/>
        <v>1.0631925</v>
      </c>
      <c r="V51" s="32">
        <f t="shared" si="1"/>
        <v>2205374722</v>
      </c>
      <c r="W51" s="34">
        <f t="shared" si="2"/>
        <v>0.64579460220927731</v>
      </c>
      <c r="X51" s="32">
        <f t="shared" si="3"/>
        <v>4078025</v>
      </c>
    </row>
    <row r="52" spans="1:24" x14ac:dyDescent="0.2">
      <c r="A52" s="26" t="s">
        <v>37</v>
      </c>
      <c r="B52" s="27">
        <v>2028800633</v>
      </c>
      <c r="C52" s="28">
        <v>92.463849199999999</v>
      </c>
      <c r="D52" s="27">
        <v>165354867</v>
      </c>
      <c r="E52" s="28">
        <v>7.5361507999999997</v>
      </c>
      <c r="F52" s="25">
        <v>15298273</v>
      </c>
      <c r="G52" s="29">
        <v>2209453773</v>
      </c>
      <c r="H52" s="27">
        <v>48270</v>
      </c>
      <c r="I52" s="27" t="s">
        <v>8</v>
      </c>
      <c r="J52" s="29" t="s">
        <v>9</v>
      </c>
      <c r="K52" s="30" t="s">
        <v>10</v>
      </c>
      <c r="L52" s="29">
        <v>43675</v>
      </c>
      <c r="M52" s="29" t="s">
        <v>11</v>
      </c>
      <c r="N52" s="29" t="s">
        <v>12</v>
      </c>
      <c r="O52" s="29"/>
      <c r="P52" s="29">
        <v>0</v>
      </c>
      <c r="Q52" s="31" t="str">
        <f t="shared" si="0"/>
        <v>Resolution 26</v>
      </c>
      <c r="R52" s="32">
        <f t="shared" si="0"/>
        <v>2028800633</v>
      </c>
      <c r="S52" s="33">
        <f t="shared" si="0"/>
        <v>92.463849199999999</v>
      </c>
      <c r="T52" s="32">
        <f t="shared" si="0"/>
        <v>165354867</v>
      </c>
      <c r="U52" s="33">
        <f t="shared" si="0"/>
        <v>7.5361507999999997</v>
      </c>
      <c r="V52" s="32">
        <f t="shared" si="1"/>
        <v>2194155500</v>
      </c>
      <c r="W52" s="34">
        <f t="shared" si="2"/>
        <v>0.64250930427949204</v>
      </c>
      <c r="X52" s="32">
        <f t="shared" si="3"/>
        <v>15298273</v>
      </c>
    </row>
    <row r="53" spans="1:24" ht="25.5" customHeight="1" x14ac:dyDescent="0.2">
      <c r="B53" s="12"/>
      <c r="C53" s="15"/>
      <c r="D53" s="12"/>
      <c r="E53" s="15"/>
      <c r="G53" s="1"/>
      <c r="H53" s="12"/>
      <c r="I53" s="12"/>
      <c r="J53" s="1"/>
      <c r="K53" s="16"/>
      <c r="L53" s="1"/>
      <c r="M53" s="1"/>
      <c r="N53" s="1"/>
      <c r="O53" s="1"/>
      <c r="P53" s="1"/>
      <c r="Q53" s="23" t="str">
        <f>IF($V$25="Ind", "* Independent Resolution", "")</f>
        <v/>
      </c>
      <c r="R53" s="22"/>
      <c r="S53" s="15"/>
      <c r="T53" s="12"/>
      <c r="U53" s="15"/>
      <c r="V53" s="12"/>
      <c r="W53" s="21"/>
      <c r="X53" s="12"/>
    </row>
    <row r="54" spans="1:24" ht="12.75" hidden="1" customHeight="1" x14ac:dyDescent="0.2">
      <c r="A54" s="26"/>
      <c r="B54" s="27"/>
      <c r="C54" s="28"/>
      <c r="D54" s="27"/>
      <c r="E54" s="28"/>
      <c r="F54" s="25"/>
      <c r="G54" s="29"/>
      <c r="H54" s="27"/>
      <c r="I54" s="27"/>
      <c r="J54" s="29"/>
      <c r="K54" s="30"/>
      <c r="L54" s="29"/>
      <c r="M54" s="29"/>
      <c r="N54" s="29"/>
      <c r="O54" s="29"/>
      <c r="P54" s="29"/>
      <c r="Q54" s="31">
        <f t="shared" ref="Q54:U54" si="4">A54</f>
        <v>0</v>
      </c>
      <c r="R54" s="32">
        <f t="shared" si="4"/>
        <v>0</v>
      </c>
      <c r="S54" s="33">
        <f t="shared" si="4"/>
        <v>0</v>
      </c>
      <c r="T54" s="32">
        <f t="shared" si="4"/>
        <v>0</v>
      </c>
      <c r="U54" s="33">
        <f t="shared" si="4"/>
        <v>0</v>
      </c>
      <c r="V54" s="32">
        <f>R54+T54</f>
        <v>0</v>
      </c>
      <c r="W54" s="34">
        <f>V54/IF(P54=1,$X$25, $W$25)</f>
        <v>0</v>
      </c>
      <c r="X54" s="32">
        <f>F54</f>
        <v>0</v>
      </c>
    </row>
    <row r="55" spans="1:24" ht="12.75" hidden="1" customHeight="1" x14ac:dyDescent="0.2">
      <c r="B55" s="12"/>
      <c r="C55" s="15"/>
      <c r="D55" s="12"/>
      <c r="E55" s="15"/>
      <c r="G55" s="1"/>
      <c r="H55" s="12"/>
      <c r="I55" s="12"/>
      <c r="J55" s="1"/>
      <c r="K55" s="16"/>
      <c r="L55" s="1"/>
      <c r="M55" s="1"/>
      <c r="N55" s="1"/>
      <c r="O55" s="1"/>
      <c r="P55" s="1"/>
      <c r="Q55" s="4"/>
      <c r="R55" s="3"/>
      <c r="S55" s="11"/>
      <c r="T55" s="3"/>
      <c r="U55" s="11"/>
      <c r="V55" s="3"/>
      <c r="W55" s="13"/>
      <c r="X55" s="3"/>
    </row>
    <row r="56" spans="1:24" ht="26.25" customHeight="1" x14ac:dyDescent="0.2">
      <c r="Q56" s="2" t="s">
        <v>4</v>
      </c>
      <c r="W56"/>
    </row>
    <row r="57" spans="1:24" ht="52.5" customHeight="1" x14ac:dyDescent="0.2">
      <c r="Q57" s="2"/>
      <c r="W57"/>
    </row>
    <row r="58" spans="1:24" ht="72" customHeight="1" x14ac:dyDescent="0.2">
      <c r="Q58" s="37" t="s">
        <v>45</v>
      </c>
      <c r="R58" s="37"/>
      <c r="S58" s="37"/>
      <c r="T58" s="37"/>
      <c r="U58" s="37"/>
      <c r="V58" s="37"/>
      <c r="W58" s="37"/>
      <c r="X58" s="37"/>
    </row>
  </sheetData>
  <mergeCells count="2">
    <mergeCell ref="V13:X13"/>
    <mergeCell ref="Q58:X58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B4"/>
  <sheetViews>
    <sheetView workbookViewId="0">
      <selection activeCell="B4" sqref="B4"/>
    </sheetView>
  </sheetViews>
  <sheetFormatPr defaultRowHeight="12.75" x14ac:dyDescent="0.2"/>
  <sheetData>
    <row r="1" spans="1:2" x14ac:dyDescent="0.2">
      <c r="A1" s="24" t="s">
        <v>39</v>
      </c>
      <c r="B1" s="25" t="str">
        <f>IF(OR(A1 = "AGM", A1 = ""), "Annual General Meeting", IF(A1 = "EGM", "General Meeting", IF(A1 = "Court", "Court Meeting", A1)))</f>
        <v>Annual General Meeting</v>
      </c>
    </row>
    <row r="2" spans="1:2" x14ac:dyDescent="0.2">
      <c r="A2" s="25"/>
      <c r="B2" s="25"/>
    </row>
    <row r="3" spans="1:2" x14ac:dyDescent="0.2">
      <c r="A3" s="25"/>
      <c r="B3" s="25"/>
    </row>
    <row r="4" spans="1:2" x14ac:dyDescent="0.2">
      <c r="A4" s="25"/>
      <c r="B4" s="2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6 3 6 d c 5 d b - f 3 0 1 - 4 3 1 c - a b 8 3 - f d a a b 9 f 8 8 9 e 7 "   x m l n s = " h t t p : / / s c h e m a s . m i c r o s o f t . c o m / D a t a M a s h u p " > A A A A A B k D A A B Q S w M E F A A C A A g A J 4 G F S f k i 1 U G p A A A A + A A A A B I A H A B D b 2 5 m a W c v U G F j a 2 F n Z S 5 4 b W w g o h g A K K A U A A A A A A A A A A A A A A A A A A A A A A A A A A A A h Y 9 B C s I w F E S v U r J v k q Y q W n 5 T 0 I U b C 4 I g b k O M b b B N p U l N 7 + b C I 3 k F C 1 p 1 5 3 K G N / D m c b t D 1 t d V c F W t 1 Y 1 J U Y Q p C p S R z V G b I k W d O 4 V z l H H Y C n k W h Q o G 2 N i k t z p F p X O X h B D v P f Y x b t q C M E o j c s g 3 O 1 m q W o T a W C e M V O i z O v 5 f I Q 7 7 l w x n O F 7 g y Z T N c M R i I G M N u T Z f h A 3 G m A L 5 K W H V V a 5 r F V c m X C + B j B H I + w V / A l B L A w Q U A A I A C A A n g Y V J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J 4 G F S S i K R 7 g O A A A A E Q A A A B M A H A B G b 3 J t d W x h c y 9 T Z W N 0 a W 9 u M S 5 t I K I Y A C i g F A A A A A A A A A A A A A A A A A A A A A A A A A A A A C t O T S 7 J z M 9 T C I b Q h t Y A U E s B A i 0 A F A A C A A g A J 4 G F S f k i 1 U G p A A A A + A A A A B I A A A A A A A A A A A A A A A A A A A A A A E N v b m Z p Z y 9 Q Y W N r Y W d l L n h t b F B L A Q I t A B Q A A g A I A C e B h U k P y u m r p A A A A O k A A A A T A A A A A A A A A A A A A A A A A P U A A A B b Q 2 9 u d G V u d F 9 U e X B l c 1 0 u e G 1 s U E s B A i 0 A F A A C A A g A J 4 G F S S i K R 7 g O A A A A E Q A A A B M A A A A A A A A A A A A A A A A A 5 g E A A E Z v c m 1 1 b G F z L 1 N l Y 3 R p b 2 4 x L m 1 Q S w U G A A A A A A M A A w D C A A A A Q Q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P 2 X U o 3 n 5 T l G p 2 C K w s U l 5 0 8 A A A A A A g A A A A A A A 2 Y A A M A A A A A Q A A A A 6 U D z P H V u W + H c p p K 2 k s 2 A b w A A A A A E g A A A o A A A A B A A A A B k 7 e C E O C G 9 + 9 6 d s l w K Z N M p U A A A A C f I v 3 g 0 9 P O x T Z Q + q Q x D Z e L + E p 1 9 k e 6 / i D 9 y y b d f Y D U u u U 2 2 R 4 P S m 0 a o n K e Y z p f g 6 l a b a Y z A o V f l 4 q I 7 H z j T G z L O M Q R S j 6 y 9 l / 7 a 6 7 l w D s U V F A A A A K 2 V r Z Y 5 X H d q A A W C r G Z n x m j s H 7 S I < / D a t a M a s h u p > 
</file>

<file path=customXml/itemProps1.xml><?xml version="1.0" encoding="utf-8"?>
<ds:datastoreItem xmlns:ds="http://schemas.openxmlformats.org/officeDocument/2006/customXml" ds:itemID="{B0C41BE4-2701-432D-83CE-C1252CB744F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Sheet1</vt:lpstr>
      <vt:lpstr>MeetingSession</vt:lpstr>
      <vt:lpstr>Sheet1!Query_from_Mms_DSN_1</vt:lpstr>
      <vt:lpstr>Sheet1!Query_from_Mms_DSN_2</vt:lpstr>
      <vt:lpstr>MeetingSession!Query_from_Mms_DSN_4</vt:lpstr>
      <vt:lpstr>Sheet1!Query_from_Mms_DSN_4</vt:lpstr>
      <vt:lpstr>Sheet1!Query_from_Mms_DSN_5</vt:lpstr>
      <vt:lpstr>Sheet1!Query_from_Mms_DSN_6</vt:lpstr>
    </vt:vector>
  </TitlesOfParts>
  <Company>Lloyds TSB Registrars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</dc:creator>
  <cp:lastModifiedBy>James, Ceri</cp:lastModifiedBy>
  <cp:lastPrinted>2019-07-29T12:28:14Z</cp:lastPrinted>
  <dcterms:created xsi:type="dcterms:W3CDTF">2002-05-20T08:26:24Z</dcterms:created>
  <dcterms:modified xsi:type="dcterms:W3CDTF">2019-08-07T12:57:43Z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53a54f0f-f094-41dc-8307-1b173ef1fdcf</vt:lpwstr>
  </property>
  <property fmtid="{D5CDD505-2E9C-101B-9397-08002B2CF9AE}" pid="4" name="_NewReviewCycle">
    <vt:lpwstr/>
  </property>
</Properties>
</file>